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binary" PartName="/xl/commentsmeta0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externalLink+xml" PartName="/xl/externalLinks/externalLink1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29.09" sheetId="1" r:id="rId4"/>
    <sheet state="visible" name="Số km" sheetId="2" r:id="rId5"/>
  </sheets>
  <externalReferences>
    <externalReference r:id="rId6"/>
  </externalReferences>
  <definedNames>
    <definedName hidden="1" localSheetId="0" name="_xlnm._FilterDatabase">'29.09'!$A$6:$Y$302</definedName>
  </definedNames>
  <calcPr/>
  <extLst>
    <ext uri="GoogleSheetsCustomDataVersion1">
      <go:sheetsCustomData xmlns:go="http://customooxmlschemas.google.com/" r:id="rId7" roundtripDataSignature="AMtx7mia0j/dUXhJn3XYyqYt/g2ZPeu+wQ=="/>
    </ext>
  </extLst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R555">
      <text>
        <t xml:space="preserve">======
ID#AAAAakniZgg
Admin    (2022-06-04 20:26:50)
https://www.google.com/maps/dir/66+Xu%C3%A2n+Di%E1%BB%87u,+Qu%E1%BA%A3ng+An,+T%C3%A2y+H%E1%BB%93,+H%C3%A0+N%E1%BB%99i/Tr%C6%B0%E1%BB%9Dng+Ti%E1%BB%83u+h%E1%BB%8Dc+Ng%C3%B4+Quy%E1%BB%81n,+Ng%C3%B5+Qu%E1%BB%B3nh,+Qu%E1%BB%B3nh+L%C3%B4i,+Hai+B%C3%A0+Tr%C6%B0ng,+H%C3%A0+N%E1%BB%99i/@21.0307708,105.8130169,13z/data=!3m1!4b1!4m14!4m13!1m5!1m1!1s0x3135aa5621fa0a77:0x86a00659d52c9c4!2m2!1d105.8306574!2d21.0620363!1m5!1m1!1s0x3135ac0c13b6b05d:0xc12d097903cffd50!2m2!1d105.8568276!2d21.0004253!3e0?hl=vi</t>
      </text>
    </comment>
    <comment authorId="0" ref="I349">
      <text>
        <t xml:space="preserve">======
ID#AAAAakniZgc
Admin    (2022-06-04 20:26:50)
https://www.google.com/maps/dir/92+Xu%C3%A2n+Di%E1%BB%87u,+Qu%E1%BA%A3ng+An,+T%C3%A2y+H%E1%BB%93,+H%C3%A0+N%E1%BB%99i/Tr%C6%B0%E1%BB%9Dng+Ti%E1%BB%83u+h%E1%BB%8Dc+B%C3%A0+Tri%E1%BB%87u,+Th%C3%A1i+Phi%C3%AAn,+L%C3%AA+%C4%90%E1%BA%A1i+H%C3%A0nh,+Hai+B%C3%A0+Tr%C6%B0ng,+H%C3%A0+N%E1%BB%99i/@21.0356514,105.8127612,13z/data=!3m1!4b1!4m14!4m13!1m5!1m1!1s0x3135aaf89dc56db3:0x89d59da052f63f2d!2m2!1d105.8301976!2d21.0624516!1m5!1m1!1s0x3135ab8b03307a6d:0x87f1a44ca05f9ff8!2m2!1d105.8504566!2d21.0106748!3e0?hl=vi</t>
      </text>
    </comment>
    <comment authorId="0" ref="R209">
      <text>
        <t xml:space="preserve">======
ID#AAAAakniZgY
Admin    (2022-06-04 20:26:50)
https://www.google.com/maps/dir/37+Ng%C3%B5+31+-+Xu%C3%A2n+Di%E1%BB%87u,+Qu%E1%BA%A3ng+An,+T%C3%A2y+H%E1%BB%93,+H%C3%A0+N%E1%BB%99i/Tr%C6%B0%E1%BB%9Dng+Ti%E1%BB%83u+h%E1%BB%8Dc+Ng%C3%B4+Quy%E1%BB%81n,+Ng%C3%B5+Qu%E1%BB%B3nh,+Qu%E1%BB%B3nh+L%C3%B4i,+Hai+B%C3%A0+Tr%C6%B0ng,+H%C3%A0+N%E1%BB%99i/@21.0312877,105.8117906,13z/data=!3m1!4b1!4m14!4m13!1m5!1m1!1s0x3135aaf8b1ad579f:0x85ba6c9b04758c76!2m2!1d105.8281576!2d21.0622759!1m5!1m1!1s0x3135ac0c13b6b05d:0xc12d097903cffd50!2m2!1d105.8568276!2d21.0004253!3e0?hl=vi</t>
      </text>
    </comment>
    <comment authorId="0" ref="F544">
      <text>
        <t xml:space="preserve">======
ID#AAAAakniZgU
Admin    (2022-06-04 20:26:50)
https://www.google.com/maps/dir/647+Kim+M%C3%A3,+Ng%E1%BB%8Dc+Kh%C3%A1nh,+Ba+%C4%90%C3%ACnh,+H%C3%A0+N%E1%BB%99i/Tr%C6%B0%E1%BB%9Dng+Ti%E1%BB%83u+h%E1%BB%8Dc+T%C3%A2y+M%E1%BB%97,+C%E1%BA%A7u+C%E1%BB%91c,+T%C3%A2y+M%E1%BB%97,+T%E1%BB%AB+Li%C3%AAm,+H%C3%A0+N%E1%BB%99i/@21.0206539,105.7625615,14z/data=!3m1!4b1!4m14!4m13!1m5!1m1!1s0x3135ab4200be174b:0xe8357846b7cb4692!2m2!1d105.8063592!2d21.0288274!1m5!1m1!1s0x3134537fa24be30b:0xebd8043bbd63cf6f!2m2!1d105.7475253!2d21.0058144!3e0?hl=vi</t>
      </text>
    </comment>
    <comment authorId="0" ref="I505">
      <text>
        <t xml:space="preserve">======
ID#AAAAakniZgQ
Admin    (2022-06-04 20:26:50)
https://www.google.com/maps/dir/22+V%C3%B5ng+Th%E1%BB%8B,+B%C6%B0%E1%BB%9Fi,+T%C3%A2y+H%E1%BB%93,+H%C3%A0+N%E1%BB%99i,+Vi%E1%BB%87t+Nam/Tr%C6%B0%E1%BB%9Dng+Ti%E1%BB%83u+h%E1%BB%8Dc+D%E1%BB%8Bch+V%E1%BB%8Dng+A,+Xu%C3%A2n+Th%E1%BB%A7y,+l%C3%A0ng+V%C3%B2ng,+D%E1%BB%8Bch+V%E1%BB%8Dng+H%E1%BA%ADu,+C%E1%BA%A7u+Gi%E1%BA%A5y,+H%C3%A0+N%E1%BB%99i/@21.0443532,105.7868558,15z/data=!3m1!4b1!4m14!4m13!1m5!1m1!1s0x3135ab1951739c97:0x9a92f384223643be!2m2!1d105.8109919!2d21.0511761!1m5!1m1!1s0x3135ab4aec09d629:0x8746feff494f2c76!2m2!1d105.7836524!2d21.0352022!3e0?hl=vi</t>
      </text>
    </comment>
    <comment authorId="0" ref="F194">
      <text>
        <t xml:space="preserve">======
ID#AAAAakniZgM
Admin    (2022-06-04 20:26:50)
https://www.google.com/maps/dir/H%E1%BB%93+G%C6%B0%C6%A1m+Plaza,+Tr%E1%BA%A7n+Ph%C3%BA,+M%E1%BB%99+Lao,+H%C3%A0+%C4%90%C3%B4ng,+H%C3%A0+N%E1%BB%99i/Tr%C6%B0%E1%BB%9Dng+Ti%E1%BB%83u+h%E1%BB%8Dc+V%C5%A9+L%C4%83ng,+Ng%C5%A9+Hi%E1%BB%87p,+Thanh+Tr%C3%AC,+H%C3%A0+N%E1%BB%99i/@20.9576315,105.7823381,13z/data=!3m1!4b1!4m14!4m13!1m5!1m1!1s0x3135accd88c1276b:0xc7ec85c744d8874e!2m2!1d105.7856461!2d20.9790317!1m5!1m1!1s0x3135ad228fc961b9:0x3e96133de234d247!2m2!1d105.8520235!2d20.9268407!3e0?hl=vi</t>
      </text>
    </comment>
    <comment authorId="0" ref="O430">
      <text>
        <t xml:space="preserve">======
ID#AAAAakniZgI
Admin    (2022-06-04 20:26:50)
https://www.google.com/maps/dir/88+Ng%E1%BB%8Dc+H%C3%A0,+Ba+%C4%90%C3%ACnh,+H%C3%A0+N%E1%BB%99i/Tr%C6%B0%E1%BB%9Dng+ti%E1%BB%83u+h%E1%BB%8Dc+Gia+Th%C6%B0%E1%BB%A3ng,+Ng%E1%BB%8Dc+Thu%E1%BB%B5,+Gia+Th%C6%B0%E1%BB%A3ng,+Ng%E1%BB%8Dc+Th%E1%BB%A5y,+Long+Bi%C3%AAn,+H%C3%A0+N%E1%BB%99i/@21.049035,105.8288138,14z/data=!3m1!4b1!4m14!4m13!1m5!1m1!1s0x3135ab0a1351beb7:0x1efbacc436f7a135!2m2!1d105.8279622!2d21.0371203!1m5!1m1!1s0x3135aa2fe1fd0545:0xe5b79835dad3b76e!2m2!1d105.8642682!2d21.0629696!3e0?hl=vi</t>
      </text>
    </comment>
    <comment authorId="0" ref="I574">
      <text>
        <t xml:space="preserve">======
ID#AAAAakniZgE
Admin    (2022-06-04 20:26:50)
https://www.google.com/maps/dir/161+Xu%C3%A2n+La,+Xu%C3%A2n+T%E1%BA%A3o,+T%C3%A2y+H%E1%BB%93,+H%C3%A0+N%E1%BB%99i/Tr%C6%B0%E1%BB%9Dng+Ti%E1%BB%83u+h%E1%BB%8Dc+M%E1%BB%B9+%C4%90%C3%ACnh+2,+M%E1%BB%B9+%C4%90%C3%ACnh+2,+Nam+T%E1%BB%AB+Li%C3%AAm,+H%C3%A0+N%E1%BB%99i/@21.0531475,105.7548455,13z/data=!3m1!4b1!4m13!4m12!1m5!1m1!1s0x3135aadd20f8a6b9:0x68351b29a169357b!2m2!1d105.802459!2d21.0684745!1m5!1m1!1s0x313454b02eda90af:0x60cb7e2189be0dc5!2m2!1d105.7741472!2d21.0272069?hl=vi</t>
      </text>
    </comment>
    <comment authorId="0" ref="I370">
      <text>
        <t xml:space="preserve">======
ID#AAAAakniZgA
Admin    (2022-06-04 20:26:50)
https://www.google.com/maps/dir/The+Legend+109+Nguy%E1%BB%85n+Tu%C3%A2n,+Nguy%E1%BB%85n+Tu%C3%A2n,+Nh%C3%A2n+Ch%C3%ADnh,+Thanh+Xu%C3%A2n,+H%C3%A0+N%E1%BB%99i/Tr%C6%B0%E1%BB%9Dng+Ti%E1%BB%83u+h%E1%BB%8Dc+Ngh%C4%A9a+T%C3%A2n,+T%C3%B4+Hi%E1%BB%87u,+Khu+t%E1%BA%ADp+th%E1%BB%83+Ngh%C4%A9a+T%C3%A2n,+Ngh%C4%A9a+T%C3%A2n,+C%E1%BA%A7u+Gi%E1%BA%A5y,+H%C3%A0+N%E1%BB%99i/@21.0212539,105.7728685,14z/data=!3m1!4b1!4m14!4m13!1m5!1m1!1s0x3135acbcd0426251:0x697a2b811c9b6fd2!2m2!1d105.8020521!2d20.9998794!1m5!1m1!1s0x3135ab30a241547d:0xbb0cc0abdbc22d6e!2m2!1d105.7954941!2d21.0423357!3e0?hl=vi</t>
      </text>
    </comment>
    <comment authorId="0" ref="O280">
      <text>
        <t xml:space="preserve">======
ID#AAAAakniZf8
Admin    (2022-06-04 20:26:50)
https://www.google.com/maps/dir/Paradise+Home+-+2E+Alley+32%2F12+To+Ngoc+Van,+Tay+Ho,+%C4%90%C6%B0%E1%BB%9Dng+T%C3%B4+Ng%E1%BB%8Dc+V%C3%A2n,+Qu%E1%BA%A3ng+An,+T%C3%A2y+H%E1%BB%93,+H%C3%A0+N%E1%BB%99i/Tr%C6%B0%E1%BB%9Dng+ti%E1%BB%83u+H%E1%BB%8Dc+V%C4%A9nh+H%C6%B0ng,+Ph%E1%BB%91+%C4%90%C3%B4ng+Thi%C3%AAn,+V%C4%A9nh+H%C6%B0ng,+Hai+B%C3%A0+Tr%C6%B0ng,+H%C3%A0+N%E1%BB%99i/@21.0260598,105.8253673,13z/data=!3m1!4b1!4m14!4m13!1m5!1m1!1s0x3135ab06d9ba5bf1:0xadb39c90e560f653!2m2!1d105.8250206!2d21.0687086!1m5!1m1!1s0x3135aea08bbf8d71:0x7328c59508b7abe0!2m2!1d105.8772937!2d20.9847752!3e0?hl=vi</t>
      </text>
    </comment>
    <comment authorId="0" ref="L74">
      <text>
        <t xml:space="preserve">======
ID#AAAAakniZf4
Admin    (2022-06-04 20:26:50)
https://www.google.com/maps/dir/92+Xu%C3%A2n+Di%E1%BB%87u,+Qu%E1%BA%A3ng+An,+T%C3%A2y+H%E1%BB%93,+H%C3%A0+N%E1%BB%99i/Tr%C6%B0%E1%BB%9Dng+Ti%E1%BB%83u+h%E1%BB%8Dc+L%C3%AA+Ng%E1%BB%8Dc+H%C3%A2n,+L%C3%B2+%C4%90%C3%BAc,+Ph%E1%BA%A1m+%C4%90%C3%ACnh+H%E1%BB%93,+Hai+B%C3%A0+Tr%C6%B0ng,+H%C3%A0+N%E1%BB%99i/@21.0392603,105.8284286,14z/data=!3m1!4b1!4m13!4m12!1m5!1m1!1s0x3135aaf89dc56db3:0x89d59da052f63f2d!2m2!1d105.8301976!2d21.0624516!1m5!1m1!1s0x3135abf242d0639b:0x1bf6818a43aad4c8!2m2!1d105.8561293!2d21.0167981?hl=vi</t>
      </text>
    </comment>
    <comment authorId="0" ref="R404">
      <text>
        <t xml:space="preserve">======
ID#AAAAakniZf0
Admin    (2022-06-04 20:26:50)
https://www.google.com/maps/dir/236,+7+%C4%90.+%C3%82u+C%C6%A1,+T%E1%BB%A9+Li%C3%AAn,+T%C3%A2y+H%E1%BB%93,+H%C3%A0+N%E1%BB%99i,+Vi%E1%BB%87t+Nam/Tr%C6%B0%E1%BB%9Dng+Ti%E1%BB%83u+h%E1%BB%8Dc+Kim+%C4%90%E1%BB%93ng,+Tr%E1%BA%A7n+Huy+Li%E1%BB%87u,+Khu+t%E1%BA%ADp+th%E1%BB%83+Gi%E1%BA%A3ng+V%C3%B5,+Gi%E1%BA%A3ng+V%C3%B5,+Ba+%C4%90%C3%ACnh,+H%C3%A0+N%E1%BB%99i/@21.055515,105.7770551,13z/data=!3m1!4b1!4m14!4m13!1m5!1m1!1s0x3135aa8d47f6bb0b:0x32df44c30f55ddb!2m2!1d105.8187787!2d21.0808515!1m5!1m1!1s0x3135ab72435f719b:0x11d7e73525743b21!2m2!1d105.819519!2d21.0296573!3e0?hl=vi</t>
      </text>
    </comment>
    <comment authorId="0" ref="O235">
      <text>
        <t xml:space="preserve">======
ID#AAAAakniZfw
Admin    (2022-06-04 20:26:50)
g+An,+Tây+Hồ,+Hà+Nội/Trường+Tiểu+học+Kim+Giang,+Hoàng+Đạo+Thành,+Kim+Giang,+Thanh+Xuân,+Hà+Nội/@21.0252009,105.7497595,12z/data=!3m1!4b1!4m14!4m13!1m5!1m1!1s0x3135aafbd62e7f85:0x5276f5ba7f0a419c!2m2!1d105.8231487!2d21.0645683!1m5!1m1!1s0x3135acec1e99b985:0x49bdffaa96328e1d!2m2!1d105.8129915!2d20.9829507!3e0?hl=vi</t>
      </text>
    </comment>
    <comment authorId="0" ref="O349">
      <text>
        <t xml:space="preserve">======
ID#AAAAakniZfs
Admin    (2022-06-04 20:26:50)
https://www.google.com/maps/dir/92+Xu%C3%A2n+Di%E1%BB%87u,+Qu%E1%BA%A3ng+An,+T%C3%A2y+H%E1%BB%93,+H%C3%A0+N%E1%BB%99i/Tr%C6%B0%E1%BB%9Dng+Ti%E1%BB%83u+h%E1%BB%8Dc+B%C3%A0+Tri%E1%BB%87u,+Th%C3%A1i+Phi%C3%AAn,+L%C3%AA+%C4%90%E1%BA%A1i+H%C3%A0nh,+Hai+B%C3%A0+Tr%C6%B0ng,+H%C3%A0+N%E1%BB%99i/@21.0356514,105.8127612,13z/data=!3m1!4b1!4m14!4m13!1m5!1m1!1s0x3135aaf89dc56db3:0x89d59da052f63f2d!2m2!1d105.8301976!2d21.0624516!1m5!1m1!1s0x3135ab8b03307a6d:0x87f1a44ca05f9ff8!2m2!1d105.8504566!2d21.0106748!3e0?hl=vi</t>
      </text>
    </comment>
    <comment authorId="0" ref="L290">
      <text>
        <t xml:space="preserve">======
ID#AAAAakniZfo
Admin    (2022-06-04 20:26:50)
https://www.google.com/maps/dir/P.+V%C5%A9+Mi%C3%AAn,+Y%C3%AAn+Ph%E1%BB%A5,+T%C3%A2y+H%E1%BB%93,+H%C3%A0+N%E1%BB%99i,+Vi%E1%BB%87t+Nam/Tr%C6%B0%E1%BB%9Dng+Ti%E1%BB%83u+h%E1%BB%8Dc+V%C3%A2n+Canh,+Ng%C3%B5+156+%C4%90%C6%B0%E1%BB%9Dng+422B,+Kim+Ho%C3%A0ng,+V%C3%A2n+Canh,+Ho%C3%A0i+%C4%90%E1%BB%A9c,+H%C3%A0+N%E1%BB%99i/@21.0280249,105.7509887,13z/data=!3m1!4b1!4m14!4m13!1m5!1m1!1s0x3135abac89390285:0xa12892beb6b3da4!2m2!1d105.8355013!2d21.0537153!1m5!1m1!1s0x313454618ae96247:0xd88395155d6d3d2b!2m2!1d105.7335633!2d21.0360008!3e0?hl=vi</t>
      </text>
    </comment>
    <comment authorId="0" ref="R524">
      <text>
        <t xml:space="preserve">======
ID#AAAAakniZfk
Admin    (2022-06-04 20:26:50)
https://www.google.com/maps/dir/35,+19+%C4%90%E1%BA%B7ng+Thai+Mai,+Qu%E1%BA%A3ng+An,+T%C3%A2y+H%E1%BB%93,+H%C3%A0+N%E1%BB%99i,+Vi%E1%BB%87t+Nam/Tr%C6%B0%E1%BB%9Dng+Ti%E1%BB%83u+h%E1%BB%8Dc+Nam+Th%C3%A0nh+C%C3%B4ng,+Nguy%C3%AAn+H%E1%BB%93ng,+Khu+t%E1%BA%ADp+th%E1%BB%83+Nam+Th%C3%A0nh+C%C3%B4ng,+L%C3%A1ng+H%E1%BA%A1,+%C4%90%E1%BB%91ng+%C4%90a,+H%C3%A0+N%E1%BB%99i/@21.0466807,105.7840104,13z/data=!3m1!4b1!4m14!4m13!1m5!1m1!1s0x3135aaf8c1a4a4ff:0xfc525853d6d57d0f!2m2!1d105.8242489!2d21.0624246!1m5!1m1!1s0x3135ab611497db0b:0x11c77b2c95822852!2m2!1d105.8099253!2d21.0153374!3e0?hl=vi</t>
      </text>
    </comment>
    <comment authorId="0" ref="R499">
      <text>
        <t xml:space="preserve">======
ID#AAAAakniZfg
Admin    (2022-06-04 20:26:50)
https://www.google.com/maps/dir/32,+36+%C4%90%C6%B0%E1%BB%9Dng+T%C3%B4+Ng%E1%BB%8Dc+V%C3%A2n,+Qu%E1%BA%A3ng+An,+T%C3%A2y+H%E1%BB%93,+H%C3%A0+N%E1%BB%99i,+Vi%E1%BB%87t+Nam/Tr%C6%B0%E1%BB%9Dng+Ti%E1%BB%83u+h%E1%BB%8Dc+Chu+V%C4%83n+An,+Th%E1%BB%A5y+Khu%C3%AA,+T%C3%A2y+H%E1%BB%93,+H%C3%A0+N%E1%BB%99i/@21.0569774,105.8046457,14z/data=!3m1!4b1!4m14!4m13!1m5!1m1!1s0x3135aaf768113fc5:0xa5dc7a300a15c880!2m2!1d105.8246839!2d21.0685741!1m5!1m1!1s0x3135ab08c257101b:0x74f2797adbfd7fa4!2m2!1d105.8177258!2d21.0435931!3e0?hl=vi</t>
      </text>
    </comment>
    <comment authorId="0" ref="R390">
      <text>
        <t xml:space="preserve">======
ID#AAAAakniZfc
Admin    (2022-06-04 20:26:50)
https://www.google.com/maps/dir/28+Ng%C3%B5+31+-+Xu%C3%A2n+Di%E1%BB%87u,+Qu%E1%BA%A3ng+An,+T%C3%A2y+H%E1%BB%93,+H%C3%A0+N%E1%BB%99i/Tr%C6%B0%E1%BB%9Dng+Ti%E1%BB%83u+h%E1%BB%8Dc+L%C3%AA+Ng%E1%BB%8Dc+H%C3%A2n,+L%C3%B2+%C4%90%C3%BAc,+Ph%E1%BA%A1m+%C4%90%C3%ACnh+H%E1%BB%93,+Hai+B%C3%A0+Tr%C6%B0ng,+H%C3%A0+N%E1%BB%99i/@21.0399269,105.8260478,14z/data=!3m1!4b1!4m14!4m13!1m5!1m1!1s0x3135aaf8b411413b:0xa7e915e225b82187!2m2!1d105.8278429!2d21.0620992!1m5!1m1!1s0x3135abf242d0639b:0x1bf6818a43aad4c8!2m2!1d105.8561293!2d21.0167981!3e0?hl=vi</t>
      </text>
    </comment>
    <comment authorId="0" ref="I84">
      <text>
        <t xml:space="preserve">======
ID#AAAAakniZfY
Admin    (2022-06-04 20:26:50)
https://www.google.com/maps/dir/51+P.+Qu%E1%BA%A7n+Ng%E1%BB%B1a,+Li%E1%BB%85u+Giai,+Ba+%C4%90%C3%ACnh,+H%C3%A0+N%E1%BB%99i,+Vi%E1%BB%87t+Nam/Tr%C6%B0%E1%BB%9Dng+THCS+Tam+H%E1%BB%8B%C3%AAp,+Hu%E1%BB%B3nh+Cung,+Tam+Hi%E1%BB%87p,+Thanh+Tr%C3%AC,+H%C3%A0+N%E1%BB%99i/@20.9961458,105.7824615,13z/data=!3m1!4b1!4m13!4m12!1m5!1m1!1s0x3135ab11a270d385:0xd85ef3f4a2f52681!2m2!1d105.8151284!2d21.0412452!1m5!1m1!1s0x3135ada7eb71043f:0x294f147237050d3f!2m2!1d105.8303141!2d20.9501534?hl=vi</t>
      </text>
    </comment>
    <comment authorId="0" ref="I35">
      <text>
        <t xml:space="preserve">======
ID#AAAAakniZfU
Admin    (2022-06-04 20:26:50)
https://www.google.com/maps/dir/Ng%C3%B5+32+-+T%C3%B4+Ng%E1%BB%8Dc+V%C3%A2n,+Qu%E1%BA%A3ng+An,+T%C3%A2y+H%E1%BB%93,+H%C3%A0+N%E1%BB%99i,+Vi%E1%BB%87t+Nam/Tr%C6%B0%E1%BB%9Dng+Ti%E1%BB%83u+h%E1%BB%8Dc+%C4%90%E1%BB%81n+L%E1%BB%AB,+Ho%C3%A0ng+V%C4%83n+Th%E1%BB%A5,+Hai+B%C3%A0+Tr%C6%B0ng,+H%C3%A0+N%E1%BB%99i/@21.026667,105.8101041,13z/data=!3m1!4b1!4m13!4m12!1m5!1m1!1s0x3135aaf7699da4e9:0xe2c389926dec0128!2m2!1d105.824776!2d21.0691376!1m5!1m1!1s0x3135ad65c7ad722f:0x88a18152b4447d3f!2m2!1d105.859925!2d20.9857273?hl=vi</t>
      </text>
    </comment>
    <comment authorId="0" ref="R365">
      <text>
        <t xml:space="preserve">======
ID#AAAAakniZfQ
Admin    (2022-06-04 20:26:50)
https://www.google.com/maps/dir/Ng%C3%B5+11+%C4%90%C6%B0%E1%BB%9Dng+T%C3%A2y+H%E1%BB%93,+Qu%E1%BA%A3ng+An,+T%C3%A2y+H%E1%BB%93,+H%C3%A0+N%E1%BB%99i,+Vi%E1%BB%87t+Nam/Tr%C6%B0%E1%BB%9Dng+Ti%E1%BB%83u+h%E1%BB%8Dc+C%E1%BB%95+Nhu%E1%BA%BF+2B,+Ng%C3%B5+145+%C4%90%C6%B0%E1%BB%9Dng+C%E1%BB%95+Nhu%E1%BA%BF,+C%E1%BB%95+Nhu%E1%BA%BF+2,+T%E1%BB%AB+Li%C3%AAm,+H%C3%A0+N%E1%BB%99i/@21.0766632,105.7814151,14z/data=!3m1!4b1!4m14!4m13!1m5!1m1!1s0x3135aaf9b415e31d:0xe17950311b14486b!2m2!1d105.8261232!2d21.0655086!1m5!1m1!1s0x3134552a6d426e0d:0x50830eb064fd34a0!2m2!1d105.7778025!2d21.0616053!3e0?hl=vi</t>
      </text>
    </comment>
    <comment authorId="0" ref="R274">
      <text>
        <t xml:space="preserve">======
ID#AAAAakniZfM
Admin    (2022-06-04 20:26:50)
+Diệu,+Quảng+An,+Tây+Hồ,+Hà+Nội/Trường+THCS+Vân+Hồ,+Bà+Triệu,+Lê+Đại+Hành,+Hai+Bà+Trưng,+Hà+Nội/@21.0362542,105.8062086,13z/data=!3m1!4b1!4m14!4m13!1m5!1m1!1s0x3135aaff224334a7:0x41a991ee2bc1afa5!2m2!1d105.8265808!2d21.0605278!1m5!1m1!1s0x3135ab8afa56fe9d:0xa4448caf1b3e95b4!2m2!1d105.8495501!2d21.0092995!3e0?hl=vi</t>
      </text>
    </comment>
    <comment authorId="0" ref="O475">
      <text>
        <t xml:space="preserve">======
ID#AAAAakniZfI
Admin    (2022-06-04 20:26:50)
https://www.google.com/maps/dir/128+Th%E1%BB%A5y+Khu%C3%AA,+Ba+%C4%90%C3%ACnh,+H%C3%A0+N%E1%BB%99i/Tr%C6%B0%E1%BB%9Dng+Ti%E1%BB%83u+h%E1%BB%8Dc+%C4%90o%C3%A0n+Khu%C3%AA,+Kim+Quan+Th%C6%B0%E1%BB%A3ng,+Kim+Quan,+Vi%E1%BB%87t+H%C6%B0ng,+Long+Bi%C3%AAn,+H%C3%A0+N%E1%BB%99i/@21.0489184,105.8281093,13z/data=!3m1!4b1!4m14!4m13!1m5!1m1!1s0x3135ab0f144cd887:0xe0a6505c527f34ba!2m2!1d105.8251603!2d21.0424171!1m5!1m1!1s0x3135a929fdd28d83:0x5c6cf6d0f145f2a1!2m2!1d105.9010271!2d21.0594948!3e0?hl=vi</t>
      </text>
    </comment>
    <comment authorId="0" ref="R440">
      <text>
        <t xml:space="preserve">======
ID#AAAAakniZfE
Admin    (2022-06-04 20:26:50)
https://www.google.com/maps/dir/107+Xu%C3%A2n+Di%E1%BB%87u,+Qu%E1%BA%A3ng+An,+T%C3%A2y+H%E1%BB%93,+H%C3%A0+N%E1%BB%99i/Tr%C6%B0%E1%BB%9Dng+Ti%E1%BB%83u+h%E1%BB%8Dc+L%C6%B0%C6%A1ng+Y%C3%AAn,+Ng%C3%B5+63+L%C6%B0%C6%A1ng+Y%C3%AAn,+B%E1%BA%A1ch+%C4%90%E1%BA%B1ng,+Hai+B%C3%A0+Tr%C6%B0ng,+H%C3%A0+N%E1%BB%99i/@21.0390663,105.8098346,13z/data=!3m1!4b1!4m14!4m13!1m5!1m1!1s0x3135aaf77784f4ad:0x67186e54a9e17f1d!2m2!1d105.8259395!2d21.0685012!1m5!1m1!1s0x3135abf77c6ca967:0x7d24f3ecc00f388a!2m2!1d105.8637691!2d21.0095645!3e0?hl=vi</t>
      </text>
    </comment>
    <comment authorId="0" ref="O275">
      <text>
        <t xml:space="preserve">======
ID#AAAAakniZfA
Admin    (2022-06-04 20:26:50)
https://www.google.com/maps/dir/76+Ng%C3%B5+31+-+Xu%C3%A2n+Di%E1%BB%87u,+Qu%E1%BA%A3ng+An,+T%C3%A2y+H%E1%BB%93,+H%C3%A0+N%E1%BB%99i/Tr%C6%B0%E1%BB%9Dng+Ti%E1%BB%83u+H%E1%BB%8Dc+Nguy%E1%BB%85n+Kh%E1%BA%A3+Tr%E1%BA%A1c,+Ng%C3%B5+26+Do%C3%A3n+K%E1%BA%BF+Thi%E1%BB%87n,+Mai+D%E1%BB%8Bch,+C%E1%BA%A7u+Gi%E1%BA%A5y,+H%C3%A0+N%E1%BB%99i/@21.0611124,105.7852057,14z/data=!3m1!4b1!4m14!4m13!1m5!1m1!1s0x3135aaff224334a7:0x41a991ee2bc1afa5!2m2!1d105.8265808!2d21.0605278!1m5!1m1!1s0x313454c9b9c615eb:0x1dd6fe51b13dc519!2m2!1d105.7762124!2d21.0433059!3e0?hl=vi</t>
      </text>
    </comment>
    <comment authorId="0" ref="F404">
      <text>
        <t xml:space="preserve">======
ID#AAAAakniZe8
Admin    (2022-06-04 20:26:50)
https://www.google.com/maps/dir/236,+7+%C4%90.+%C3%82u+C%C6%A1,+T%E1%BB%A9+Li%C3%AAn,+T%C3%A2y+H%E1%BB%93,+H%C3%A0+N%E1%BB%99i,+Vi%E1%BB%87t+Nam/Tr%C6%B0%E1%BB%9Dng+ti%E1%BB%83u+h%E1%BB%8Dc+Ph%C3%BA+Th%C6%B0%E1%BB%A3ng,+Ph%C3%BA+Gia,+Ph%C3%BA+X%C3%A1,+Ph%C3%BA+Th%C6%B0%E1%BB%A3ng,+T%C3%A2y+H%E1%BB%93,+H%C3%A0+N%E1%BB%99i/@21.080928,105.783759,13z/data=!4m14!4m13!1m5!1m1!1s0x3135aa8d47f6bb0b:0x32df44c30f55ddb!2m2!1d105.8187787!2d21.0808515!1m5!1m1!1s0x3135aa942907a8bd:0xf1f40723f9176ca8!2m2!1d105.8097553!2d21.0868826!3e0?hl=vi</t>
      </text>
    </comment>
    <comment authorId="0" ref="O384">
      <text>
        <t xml:space="preserve">======
ID#AAAAakniZe4
Admin    (2022-06-04 20:26:50)
https://www.google.com/maps/dir/28+Ng%C3%B5+31+-+Xu%C3%A2n+Di%E1%BB%87u,+Qu%E1%BA%A3ng+An,+T%C3%A2y+H%E1%BB%93,+H%C3%A0+N%E1%BB%99i/Tr%C6%B0%E1%BB%9Dng+Ti%E1%BB%83u+h%E1%BB%8Dc+B%C3%A0+Tri%E1%BB%87u,+Th%C3%A1i+Phi%C3%AAn,+L%C3%AA+%C4%90%E1%BA%A1i+H%C3%A0nh,+Hai+B%C3%A0+Tr%C6%B0ng,+H%C3%A0+N%E1%BB%99i/@21.0359606,105.8116549,13z/data=!3m1!4b1!4m14!4m13!1m5!1m1!1s0x3135aaf8b411413b:0xa7e915e225b82187!2m2!1d105.8278429!2d21.0620992!1m5!1m1!1s0x3135ab8b03307a6d:0x87f1a44ca05f9ff8!2m2!1d105.8504566!2d21.0106748!3e0?hl=vi</t>
      </text>
    </comment>
    <comment authorId="0" ref="I540">
      <text>
        <t xml:space="preserve">======
ID#AAAAakniZe0
Admin    (2022-06-04 20:26:50)
https://www.google.com/maps/dir/200+%C4%90%C6%B0%E1%BB%9Dng+%C3%82u+C%C6%A1,+Qu%E1%BA%A3ng+An,+T%C3%A2y+H%E1%BB%93,+H%C3%A0+N%E1%BB%99i/Tr%C6%B0%E1%BB%9Dng+Ti%E1%BB%83u+h%E1%BB%8Dc+%C4%90%E1%BB%81n+L%E1%BB%AB,+Ho%C3%A0ng+V%C4%83n+Th%E1%BB%A5,+Hai+B%C3%A0+Tr%C6%B0ng,+H%C3%A0+N%E1%BB%99i/@21.0242961,105.8275591,13z/data=!3m1!4b1!4m14!4m13!1m5!1m1!1s0x3135aa57d6979407:0xf76246c8262e82c2!2m2!1d105.8293054!2d21.0649481!1m5!1m1!1s0x3135ad65c7ad722f:0x88a18152b4447d3f!2m2!1d105.859925!2d20.9857273!3e0?hl=vi</t>
      </text>
    </comment>
    <comment authorId="0" ref="I264">
      <text>
        <t xml:space="preserve">======
ID#AAAAakniZew
Admin    (2022-06-04 20:26:50)
https://www.google.com/maps/dir/79+Ng%C3%B5+31+-+Xu%C3%A2n+Di%E1%BB%87u,+Qu%E1%BA%A3ng+An,+T%C3%A2y+H%E1%BB%93,+H%C3%A0+N%E1%BB%99i/Tr%C6%B0%E1%BB%9Dng+ti%E1%BB%83u+h%E1%BB%8Dc+Linh+%C4%90%C3%A0m,+Ho%C3%A0ng+Li%E1%BB%87t,+Ho%C3%A0ng+Mai,+H%C3%A0+N%E1%BB%99i/@21.011693,105.7761475,12z/data=!3m1!4b1!4m14!4m13!1m5!1m1!1s0x3135aaff3b59a407:0xb12e96d162c45c23!2m2!1d105.8268839!2d21.0607851!1m5!1m1!1s0x3135ad87ec0c0fb3:0x68febf9c7cfbdfd0!2m2!1d105.8382136!2d20.9600241!3e0?hl=vi</t>
      </text>
    </comment>
    <comment authorId="0" ref="F500">
      <text>
        <t xml:space="preserve">======
ID#AAAAakniZes
Admin    (2022-06-04 20:26:50)
https://www.google.com/maps/dir/32,+36+%C4%90%C6%B0%E1%BB%9Dng+T%C3%B4+Ng%E1%BB%8Dc+V%C3%A2n,+Qu%E1%BA%A3ng+An,+T%C3%A2y+H%E1%BB%93,+H%C3%A0+N%E1%BB%99i,+Vi%E1%BB%87t+Nam/Tr%C6%B0%E1%BB%9Dng+Ti%E1%BB%83u+h%E1%BB%8Dc+An+D%C6%B0%C6%A1ng,+An+D%C6%B0%C6%A1ng,+Y%C3%AAn+Ph%E1%BB%A5,+T%C3%A2y+H%E1%BB%93,+H%C3%A0+N%E1%BB%99i/@21.0596096,105.824037,15z/data=!3m1!4b1!4m14!4m13!1m5!1m1!1s0x3135aaf768113fc5:0xa5dc7a300a15c880!2m2!1d105.8246839!2d21.0685741!1m5!1m1!1s0x3135abad37693145:0x127b9a3685f9ba58!2m2!1d105.8388687!2d21.0544411!3e0?hl=vi</t>
      </text>
    </comment>
    <comment authorId="0" ref="I494">
      <text>
        <t xml:space="preserve">======
ID#AAAAakniZeo
Admin    (2022-06-04 20:26:50)
https://www.google.com/maps/dir/52,+28+%C4%90%C6%B0%E1%BB%9Dng+T%C3%B4+Ng%E1%BB%8Dc+V%C3%A2n,+Qu%E1%BA%A3ng+An,+T%C3%A2y+H%E1%BB%93,+H%C3%A0+N%E1%BB%99i,+Vi%E1%BB%87t+Nam/Tr%C6%B0%E1%BB%9Dng+ti%E1%BB%83u+h%E1%BB%8Dc+Trung+V%C4%83n,+Trung+V%C4%83n,+Nam+T%E1%BB%AB+Li%C3%AAm,+H%C3%A0+N%E1%BB%99i/@21.0317735,105.7662776,13z/data=!3m1!4b1!4m14!4m13!1m5!1m1!1s0x3135aaf76419da87:0xade5b14d9eca8c61!2m2!1d105.8250372!2d21.0682658!1m5!1m1!1s0x3134534910000001:0x9d01e52ecd764c4!2m2!1d105.7847736!2d20.9901605!3e0?hl=vi</t>
      </text>
    </comment>
    <comment authorId="0" ref="L250">
      <text>
        <t xml:space="preserve">======
ID#AAAAakniZek
Admin    (2022-06-04 20:26:50)
https://www.google.com/maps/dir/Ng.+28+T%E1%BB%A9+Li%C3%AAn,+T%E1%BB%A9+Li%C3%AAn,+T%C3%A2y+H%E1%BB%93,+H%C3%A0+N%E1%BB%99i,+Vi%E1%BB%87t+Nam/Tr%C6%B0%E1%BB%9Dng+Thcs+Ng%C3%B4+Gia+T%E1%BB%B1,+%C4%90%C6%B0%E1%BB%9Dng+Ng%C3%B4+Gia+T%E1%BB%B1,+%C4%90%E1%BB%A9c+Giang,+Long+Bi%C3%AAn,+H%C3%A0+N%E1%BB%99i/@21.0757684,105.8281669,13z/data=!3m1!4b1!4m14!4m13!1m5!1m1!1s0x3135aa56b31919cf:0x300f55c1b3a24da1!2m2!1d105.8351729!2d21.0616471!1m5!1m1!1s0x3135a9bf670c05eb:0xb92e31d01189331b!2m2!1d105.9037884!2d21.0713903!3e0?hl=vi</t>
      </text>
    </comment>
    <comment authorId="0" ref="R240">
      <text>
        <t xml:space="preserve">======
ID#AAAAakniZeg
Admin    (2022-06-04 20:26:50)
https://www.google.com/maps/dir/52+Ng%C3%B5+V%C4%83n+Ch%C6%B0%C6%A1ng,+V%C4%83n+Ch%C6%B0%C6%A1ng,+%C4%90%E1%BB%91ng+%C4%90a,+H%C3%A0+N%E1%BB%99i/Tr%C6%B0%E1%BB%9Dng+Ti%E1%BB%83u+h%E1%BB%8Dc+Kim+Li%C3%AAn,+Ho%C3%A0ng+T%C3%ADch+Tr%C3%AD,+Kim+Li%C3%AAn,+%C4%90%E1%BB%91ng+%C4%90a,+H%C3%A0+N%E1%BB%99i/@21.0166347,105.8267306,15z/data=!3m1!4b1!4m14!4m13!1m5!1m1!1s0x3135ab9cf23720ab:0x8de242ebecb2d99a!2m2!1d105.8331393!2d21.0230145!1m5!1m1!1s0x3135ac789620b393:0xf90f174f567edfef!2m2!1d105.8363862!2d21.0079255!3e0?hl=vi</t>
      </text>
    </comment>
    <comment authorId="0" ref="R349">
      <text>
        <t xml:space="preserve">======
ID#AAAAakniZec
Admin    (2022-06-04 20:26:50)
https://www.google.com/maps/dir/92+Xu%C3%A2n+Di%E1%BB%87u,+Qu%E1%BA%A3ng+An,+T%C3%A2y+H%E1%BB%93,+H%C3%A0+N%E1%BB%99i/Tr%C6%B0%E1%BB%9Dng+Ti%E1%BB%83u+h%E1%BB%8Dc+Nam+Th%C3%A0nh+C%C3%B4ng,+Nguy%C3%AAn+H%E1%BB%93ng,+Khu+t%E1%BA%ADp+th%E1%BB%83+Nam+Th%C3%A0nh+C%C3%B4ng,+L%C3%A1ng+H%E1%BA%A1,+%C4%90%E1%BB%91ng+%C4%90a,+H%C3%A0+N%E1%BB%99i/@21.0466807,105.7840104,13z/data=!3m1!4b1!4m14!4m13!1m5!1m1!1s0x3135aaf89dc56db3:0x89d59da052f63f2d!2m2!1d105.8301976!2d21.0624516!1m5!1m1!1s0x3135ab611497db0b:0x11c77b2c95822852!2m2!1d105.8099253!2d21.0153374!3e0?hl=vi</t>
      </text>
    </comment>
    <comment authorId="0" ref="L64">
      <text>
        <t xml:space="preserve">======
ID#AAAAakniZeY
Admin    (2022-06-04 20:26:50)
https://www.google.com/maps/dir/19+Ph%E1%BB%91+Qu%E1%BA%A3ng+Kh%C3%A1nh,+Qu%E1%BA%A3ng+An,+T%C3%A2y+H%E1%BB%93,+H%C3%A0+N%E1%BB%99i/Tr%C6%B0%E1%BB%9Dng+Ti%E1%BB%83u+h%E1%BB%8Dc+Chu+V%C4%83n+An,+Th%E1%BB%A5y+Khu%C3%AA,+T%C3%A2y+H%E1%BB%93,+H%C3%A0+N%E1%BB%99i/@21.0541595,105.811801,14z/data=!3m1!4b1!4m13!4m12!1m5!1m1!1s0x3135aafc8849b055:0xadba4bbb548cfd8c!2m2!1d105.820039!2d21.0615565!1m5!1m1!1s0x3135ab08c257101b:0x74f2797adbfd7fa4!2m2!1d105.8177258!2d21.0435931?hl=vi</t>
      </text>
    </comment>
    <comment authorId="0" ref="R205">
      <text>
        <t xml:space="preserve">======
ID#AAAAakniZeU
Admin    (2022-06-04 20:26:50)
https://www.google.com/maps/dir/58+P.+T%E1%BB%AB+Hoa,+Qu%E1%BA%A3ng+An,+T%C3%A2y+H%E1%BB%93,+H%C3%A0+N%E1%BB%99i,+Vi%E1%BB%87t+Nam/Tr%C6%B0%E1%BB%9Dng+Ti%E1%BB%83u+h%E1%BB%8Dc+Trung+Hi%E1%BB%81n,+Ng%C3%B5+Tr%E1%BA%A1i+C%C3%A1,+Tr%C6%B0%C6%A1ng+%C4%90%E1%BB%8Bnh,+Hai+B%C3%A0+Tr%C6%B0ng,+H%C3%A0+N%E1%BB%99i/@21.0262723,105.8125042,13z/data=!3m1!4b1!4m14!4m13!1m5!1m1!1s0x3135aa55a5d37107:0xa816107f9a6a3e2f!2m2!1d105.830759!2d21.0588938!1m5!1m1!1s0x3135ac6dad755343:0xa1ed61aee63e2689!2m2!1d105.848881!2d20.9933058!3e0?hl=vi</t>
      </text>
    </comment>
    <comment authorId="0" ref="I405">
      <text>
        <t xml:space="preserve">======
ID#AAAAakniZeQ
Admin    (2022-06-04 20:26:50)
https://www.google.com/maps/dir/236,+7+%C4%90.+%C3%82u+C%C6%A1,+T%E1%BB%A9+Li%C3%AAn,+T%C3%A2y+H%E1%BB%93,+H%C3%A0+N%E1%BB%99i,+Vi%E1%BB%87t+Nam/Tr%C6%B0%E1%BB%9Dng+Ti%E1%BB%83u+H%E1%BB%8Dc+Ba+%C4%90%C3%ACnh,+Ho%C3%A0ng+Hoa+Th%C3%A1m,+Ng%E1%BB%8Dc+H%C3%A0,+Ba+%C4%90%C3%ACnh,+H%C3%A0+N%E1%BB%99i/@21.0610656,105.7968142,14z/data=!3m1!4b1!4m14!4m13!1m5!1m1!1s0x3135aa8d47f6bb0b:0x32df44c30f55ddb!2m2!1d105.8187787!2d21.0808515!1m5!1m1!1s0x3135aba5dbfca133:0xf42408f8efd37380!2m2!1d105.824271!2d21.0407449!3e0?hl=vi</t>
      </text>
    </comment>
    <comment authorId="0" ref="R290">
      <text>
        <t xml:space="preserve">======
ID#AAAAakniZeM
Admin    (2022-06-04 20:26:50)
https://www.google.com/maps/dir/P.+V%C5%A9+Mi%C3%AAn,+Y%C3%AAn+Ph%E1%BB%A5,+T%C3%A2y+H%E1%BB%93,+H%C3%A0+N%E1%BB%99i,+Vi%E1%BB%87t+Nam/Tr%C6%B0%E1%BB%9Dng+Ti%E1%BB%83u+h%E1%BB%8Dc+%C4%90%E1%BA%A1i+Kim,+%C4%90%C6%B0%E1%BB%9Dng+Kim+Giang,+Kim+V%C4%83n,+%C4%90%E1%BA%A1i+Kim,+Ho%C3%A0ng+Mai,+H%C3%A0+N%E1%BB%99i/@21.0115442,105.7913496,13z/data=!3m1!4b1!4m14!4m13!1m5!1m1!1s0x3135abac89390285:0xa12892beb6b3da4!2m2!1d105.8355013!2d21.0537153!1m5!1m1!1s0x3135acf1241cd4dd:0x68928afd2f46821c!2m2!1d105.8223129!2d20.9783725!3e0?hl=vi</t>
      </text>
    </comment>
    <comment authorId="0" ref="R520">
      <text>
        <t xml:space="preserve">======
ID#AAAAakniZeI
Admin    (2022-06-04 20:26:50)
https://www.google.com/maps/dir/Ng%C3%B5+76+T%E1%BB%A9+Li%C3%AAn,+T%E1%BB%A9+Li%C3%AAn,+T%C3%A2y+H%E1%BB%93,+H%C3%A0+N%E1%BB%99i,+Vi%E1%BB%87t+Nam/Tr%C6%B0%E1%BB%9Dng+Ti%E1%BB%83u+h%E1%BB%8Dc+Ng%C3%B4+Th%C3%AC+Nh%E1%BA%ADm,+H%C3%B2a+M%C3%A3,+Ng%C3%B4+Th%C3%AC+Nh%E1%BA%ADm,+Hai+B%C3%A0+Tr%C6%B0ng,+H%C3%A0+N%E1%BB%99i/@21.0402674,105.8119641,13z/data=!3m1!4b1!4m14!4m13!1m5!1m1!1s0x3135aa50da8981b5:0x2f86b0d1bdf9657f!2m2!1d105.8355041!2d21.0647352!1m5!1m1!1s0x3135abf2ebe54609:0x7b6a91831f890933!2m2!1d105.8539286!2d21.0166928!3e0?hl=vi</t>
      </text>
    </comment>
    <comment authorId="0" ref="I204">
      <text>
        <t xml:space="preserve">======
ID#AAAAakniZeE
Admin    (2022-06-04 20:26:50)
https://www.google.com/maps/dir/58+P.+T%E1%BB%AB+Hoa,+Qu%E1%BA%A3ng+An,+T%C3%A2y+H%E1%BB%93,+H%C3%A0+N%E1%BB%99i,+Vi%E1%BB%87t+Nam/Tr%C6%B0%E1%BB%9Dng+ti%E1%BB%83u+h%E1%BB%8Dc+Thanh+Am,+Ng%C3%A1ch+310+thu%E1%BB%99c+T%E1%BB%95+30,+Th%C6%B0%E1%BB%A3ng+Thanh,+Long+Bi%C3%AAn,+H%C3%A0+N%E1%BB%99i/@21.0798094,105.8238229,13z/data=!3m1!4b1!4m14!4m13!1m5!1m1!1s0x3135aa55a5d37107:0xa816107f9a6a3e2f!2m2!1d105.830759!2d21.0588938!1m5!1m1!1s0x3135a995bacd4055:0x295ec26cbd022d66!2m2!1d105.8974257!2d21.0688909!3e0?hl=vi</t>
      </text>
    </comment>
    <comment authorId="0" ref="R95">
      <text>
        <t xml:space="preserve">======
ID#AAAAakniZeA
Admin    (2022-06-04 20:26:50)
https://www.google.com/maps/dir/Ng%C3%B5+86+%C3%82u+C%C6%A1,+T%E1%BB%A9+Li%C3%AAn,+T%C3%A2y+H%E1%BB%93,+H%C3%A0+N%E1%BB%99i,+Vi%E1%BB%87t+Nam/Tr%C6%B0%E1%BB%9Dng+THCS+Thanh+Tr%C3%AC,+Nguy%E1%BB%85n+Kho%C3%A1i,+Thanh+Tr%C3%AC,+Ho%C3%A0ng+Mai,+H%C3%A0+N%E1%BB%99i/@21.0293323,105.8266859,13z/data=!3m1!4b1!4m13!4m12!1m5!1m1!1s0x3135aa569b9a0f29:0xaf342a14e3a2404a!2m2!1d105.8328033!2d21.0617098!1m5!1m1!1s0x3135aeb0ffffffff:0x6977b1fee625b55c!2m2!1d105.8910767!2d20.9952913?hl=vi</t>
      </text>
    </comment>
    <comment authorId="0" ref="R579">
      <text>
        <t xml:space="preserve">======
ID#AAAAakniZd8
Admin    (2022-06-04 20:26:50)
https://www.google.com/maps/dir/41+P.+T%E1%BB%A9+Li%C3%AAn,+T%E1%BB%A9+Li%C3%AAn,+T%C3%A2y+H%E1%BB%93,+H%C3%A0+N%E1%BB%99i,+Vi%E1%BB%87t+Nam/Tr%C6%B0%E1%BB%9Dng+Ti%E1%BB%83u+h%E1%BB%8Dc+A+Th%E1%BB%8B+tr%E1%BA%A5n+V%C4%83n+%C4%90i%E1%BB%83n,+T%E1%BB%A9+Hi%E1%BB%87p,+Thanh+Tr%C3%AC,+H%C3%A0+N%E1%BB%99i/@21.0013817,105.7802206,12z/data=!3m1!4b1!4m13!4m12!1m5!1m1!1s0x3135aa56df16eb79:0xbc0d5be168744567!2m2!1d105.8334515!2d21.0638965!1m5!1m1!1s0x3135adbe19da1a9d:0xf14ec06e048c261f!2m2!1d105.8479281!2d20.9387065?hl=vi</t>
      </text>
    </comment>
    <comment authorId="0" ref="L144">
      <text>
        <t xml:space="preserve">======
ID#AAAAakniZd4
Admin    (2022-06-04 20:26:50)
https://www.google.com/maps/dir/28+L%E1%BA%A1c+Ch%C3%ADnh,+Tr%C3%BAc+B%E1%BA%A1ch,+Ba+%C4%90%C3%ACnh,+H%C3%A0+N%E1%BB%99i/Tr%C6%B0%E1%BB%9Dng+Ti%E1%BB%83u+h%E1%BB%8Dc+Th%E1%BB%8Bnh+Li%E1%BB%87t,+Ng%C3%B5+42+Th%E1%BB%8Bnh+Li%E1%BB%87t,+Th%E1%BB%8Bnh+Li%E1%BB%87t,+Ho%C3%A0ng+Mai,+H%C3%A0+N%E1%BB%99i/@21.0090647,105.807689,13z/data=!3m1!4b1!4m13!4m12!1m5!1m1!1s0x3135abb02d72fc0b:0xbb7f97d6ace6a179!2m2!1d105.8415147!2d21.0458319!1m5!1m1!1s0x3135ac45e7cf5291:0x996ee12944cb7750!2m2!1d105.8486131!2d20.9715195?hl=vi</t>
      </text>
    </comment>
    <comment authorId="0" ref="L150">
      <text>
        <t xml:space="preserve">======
ID#AAAAakniZd0
Admin    (2022-06-04 20:26:50)
https://www.google.com/maps/dir/236,+7+%C4%90.+%C3%82u+C%C6%A1,+T%E1%BB%A9+Li%C3%AAn,+T%C3%A2y+H%E1%BB%93,+H%C3%A0+N%E1%BB%99i,+Vi%E1%BB%87t+Nam/Tr%C6%B0%E1%BB%9Dng+Ti%E1%BB%83u+h%E1%BB%8Dc+Chu+V%C4%83n+An,+Th%E1%BB%A5y+Khu%C3%AA,+T%C3%A2y+H%E1%BB%93,+H%C3%A0+N%E1%BB%99i/@21.0612127,105.7948333,14z/data=!3m1!4b1!4m13!4m12!1m5!1m1!1s0x3135aa8d47f6bb0b:0x32df44c30f55ddb!2m2!1d105.8187787!2d21.0808515!1m5!1m1!1s0x3135ab08c257101b:0x74f2797adbfd7fa4!2m2!1d105.8177258!2d21.0435931?hl=vi</t>
      </text>
    </comment>
    <comment authorId="0" ref="O434">
      <text>
        <t xml:space="preserve">======
ID#AAAAakniZdw
Admin    (2022-06-04 20:26:50)
https://www.google.com/maps/dir/19+%C4%90%C6%B0%E1%BB%9Dng+T%C3%B4+Ng%E1%BB%8Dc+V%C3%A2n,+Qu%E1%BA%A3ng+An,+T%C3%A2y+H%E1%BB%93,+H%C3%A0+N%E1%BB%99i/Tr%C6%B0%E1%BB%9Dng+Ti%E1%BB%83u+h%E1%BB%8Dc+B%E1%BA%BF+V%C4%83n+%C4%90%C3%A0n,+Ng%C3%B5+14+Ph%E1%BB%93+H%E1%BB%93+%C4%90%E1%BA%AFc+Di,+Nam+%C4%90%E1%BB%93ng,+%C4%90%E1%BB%91ng+%C4%90a,+H%C3%A0+N%E1%BB%99i/@21.0405256,105.7974158,13z/data=!3m1!4b1!4m14!4m13!1m5!1m1!1s0x3135aafa080912d7:0x982abfaff7133841!2m2!1d105.8248692!2d21.0681552!1m5!1m1!1s0x3135ab81d7c4ac45:0x5d3b0c981b473ea1!2m2!1d105.8286515!2d21.0130764!3e0?hl=vi</t>
      </text>
    </comment>
    <comment authorId="0" ref="L129">
      <text>
        <t xml:space="preserve">======
ID#AAAAakniZds
Admin    (2022-06-04 20:26:50)
https://www.google.com/maps/dir/65+To+Ngoc+Van,+%C4%90%C6%B0%E1%BB%9Dng+T%C3%B4+Ng%E1%BB%8Dc+V%C3%A2n,+Qu%E1%BA%A3ng+An,+T%C3%A2y+H%E1%BB%93,+H%C3%A0+N%E1%BB%99i/Tr%C6%B0%E1%BB%9Dng+Ti%E1%BB%83u+h%E1%BB%8Dc+T%C3%A2y+S%C6%A1n,+Ph%E1%BB%91+L%C3%AA+%C4%90%E1%BA%A1i+H%C3%A0nh,+L%C3%AA+%C4%90%E1%BA%A1i+H%C3%A0nh,+Hai+B%C3%A0+Tr%C6%B0ng,+H%C3%A0+N%E1%BB%99i/@21.0404504,105.8021036,13z/data=!3m1!4b1!4m13!4m12!1m5!1m1!1s0x3135aaf0a8302a9d:0xa0134f69a67a00e4!2m2!1d105.8225736!2d21.0681069!1m5!1m1!1s0x3135ab8bef513655:0x669bdeafc2b80689!2m2!1d105.8468401!2d21.0128814?hl=vi</t>
      </text>
    </comment>
    <comment authorId="0" ref="L130">
      <text>
        <t xml:space="preserve">======
ID#AAAAakniZdo
Admin    (2022-06-04 20:26:50)
https://www.google.com/maps/dir/65+To+Ngoc+Van,+%C4%90%C6%B0%E1%BB%9Dng+T%C3%B4+Ng%E1%BB%8Dc+V%C3%A2n,+Qu%E1%BA%A3ng+An,+T%C3%A2y+H%E1%BB%93,+H%C3%A0+N%E1%BB%99i/Tr%C6%B0%E1%BB%9Dng+Ti%E1%BB%83u+h%E1%BB%8Dc+Ng%C3%B4+Quy%E1%BB%81n,+Ng%C3%B5+Qu%E1%BB%B3nh,+Qu%E1%BB%B3nh+L%C3%B4i,+Hai+B%C3%A0+Tr%C6%B0ng,+H%C3%A0+N%E1%BB%99i/@21.0365127,105.8110481,13z/data=!4m13!4m12!1m5!1m1!1s0x3135aaf0a8302a9d:0xa0134f69a67a00e4!2m2!1d105.8225736!2d21.0681069!1m5!1m1!1s0x3135ac0c13b6b05d:0xc12d097903cffd50!2m2!1d105.8568276!2d21.0004253?hl=vi</t>
      </text>
    </comment>
    <comment authorId="0" ref="R249">
      <text>
        <t xml:space="preserve">======
ID#AAAAakniZdk
Admin    (2022-06-04 20:26:50)
https://www.google.com/maps/dir/Ng.+28+T%E1%BB%A9+Li%C3%AAn,+T%E1%BB%A9+Li%C3%AAn,+T%C3%A2y+H%E1%BB%93,+H%C3%A0+N%E1%BB%99i,+Vi%E1%BB%87t+Nam/Tr%C6%B0%E1%BB%9Dng+THCS+Vi%E1%BB%87t+H%C6%B0ng,+Kim+Quan+Th%C6%B0%E1%BB%A3ng,+Khu+%C4%91%C3%B4+th%E1%BB%8B+Vi%E1%BB%87t+H%C6%B0ng,+Vi%E1%BB%87t+H%C6%B0ng,+Long+Bi%C3%AAn,+H%C3%A0+N%E1%BB%99i/@21.0757684,105.8281669,13z/data=!3m1!4b1!4m14!4m13!1m5!1m1!1s0x3135aa56b31919cf:0x300f55c1b3a24da1!2m2!1d105.8351729!2d21.0616471!1m5!1m1!1s0x3135a9a2cb593a21:0x74e576019acb9274!2m2!1d105.9011489!2d21.0603977!3e0?hl=vi</t>
      </text>
    </comment>
    <comment authorId="0" ref="F99">
      <text>
        <t xml:space="preserve">======
ID#AAAAakniZdg
Admin    (2022-06-04 20:26:50)
https://www.google.com/maps/dir/Ng%C3%B5+279+%C4%90%E1%BB%99i+C%E1%BA%A5n,+Ng%E1%BB%8Dc+H%C3%A0,+Ba+%C4%90%C3%ACnh,+H%C3%A0+N%E1%BB%99i,+Vi%E1%BB%87t+Nam/Tr%C6%B0%E1%BB%9Dng+THCS+Tam+H%E1%BB%8B%C3%AAp,+Hu%E1%BB%B3nh+Cung,+Tam+Hi%E1%BB%87p,+Thanh+Tr%C3%AC,+H%C3%A0+N%E1%BB%99i/@20.9939652,105.7856171,13z/data=!3m1!4b1!4m13!4m12!1m5!1m1!1s0x3135ab0cfefbea87:0x101cabbaec2b41a6!2m2!1d105.8205144!2d21.0372557!1m5!1m1!1s0x3135ada7eb71043f:0x294f147237050d3f!2m2!1d105.8303141!2d20.9501534?hl=vi</t>
      </text>
    </comment>
    <comment authorId="0" ref="I439">
      <text>
        <t xml:space="preserve">======
ID#AAAAakniZdc
Admin    (2022-06-04 20:26:50)
https://www.google.com/maps/dir/107+Xu%C3%A2n+Di%E1%BB%87u,+Qu%E1%BA%A3ng+An,+T%C3%A2y+H%E1%BB%93,+H%C3%A0+N%E1%BB%99i/Tr%C6%B0%E1%BB%9Dng+Ti%E1%BB%83u+h%E1%BB%8Dc+T%C3%A2y+S%C6%A1n,+Ph%E1%BB%91+L%C3%AA+%C4%90%E1%BA%A1i+H%C3%A0nh,+L%C3%AA+%C4%90%E1%BA%A1i+H%C3%A0nh,+Hai+B%C3%A0+Tr%C6%B0ng,+H%C3%A0+N%E1%BB%99i/@21.0405938,105.805888,13z/data=!3m1!4b1!4m14!4m13!1m5!1m1!1s0x3135aaf77784f4ad:0x67186e54a9e17f1d!2m2!1d105.8259395!2d21.0685012!1m5!1m1!1s0x3135ab8bef513655:0x669bdeafc2b80689!2m2!1d105.8468401!2d21.0128814!3e0?hl=vi</t>
      </text>
    </comment>
    <comment authorId="0" ref="I194">
      <text>
        <t xml:space="preserve">======
ID#AAAAakniZdY
Admin    (2022-06-04 20:26:50)
https://www.google.com/maps/dir/H%E1%BB%93+G%C6%B0%C6%A1m+Plaza,+Tr%E1%BA%A7n+Ph%C3%BA,+M%E1%BB%99+Lao,+H%C3%A0+%C4%90%C3%B4ng,+H%C3%A0+N%E1%BB%99i/Tr%C6%B0%E1%BB%9Dng+ti%E1%BB%83u+h%E1%BB%8Dc+Ng%C3%B4+S%C4%A9+Ki%E1%BB%87n+Thanh+Tr%C3%AC,+T%E1%BB%A9+Hi%E1%BB%87p,+Thanh+Tr%C3%AC,+H%C3%A0+N%E1%BB%99i/@20.9638667,105.7821592,13z/data=!3m1!4b1!4m14!4m13!1m5!1m1!1s0x3135accd88c1276b:0xc7ec85c744d8874e!2m2!1d105.7856461!2d20.9790317!1m5!1m1!1s0x3135ad7a832e781d:0x598b853c88dd7e1f!2m2!1d105.8531597!2d20.9391099!3e0?hl=vi</t>
      </text>
    </comment>
    <comment authorId="0" ref="I294">
      <text>
        <t xml:space="preserve">======
ID#AAAAakniZdU
Admin    (2022-06-04 20:26:50)
https://www.google.com/maps/dir/Chung+c%C6%B0+Rose+Town+79+Ng%E1%BB%8Dc+H%E1%BB%93i,+S%E1%BB%91+79+%C4%90.+Ng%E1%BB%8Dc+H%E1%BB%93i,+P,+Ho%C3%A0ng+Mai,+H%C3%A0+N%E1%BB%99i,+Vi%E1%BB%87t+Nam/Tr%C6%B0%E1%BB%9Dng+Ti%E1%BB%83u+h%E1%BB%8Dc+%C4%90%E1%BA%A1i+%C3%81ng,+%C4%90%E1%BA%A1i+%C3%81ng,+Thanh+Tr%C3%AC,+H%C3%A0+N%E1%BB%99i/@20.9317347,105.8065369,13z/data=!3m1!4b1!4m14!4m13!1m5!1m1!1s0x31356d0cbafe60f5:0xeba4f5c1e3a3c4c5!2m2!1d105.8435263!2d20.9597882!1m5!1m1!1s0x3135b27d411fb485:0x7c9c1ba1b7581252!2m2!1d105.8302455!2d20.90629!3e0?hl=vi</t>
      </text>
    </comment>
    <comment authorId="0" ref="R265">
      <text>
        <t xml:space="preserve">======
ID#AAAAakniZdQ
Admin    (2022-06-04 20:26:50)
https://www.google.com/maps/dir/79+Ng%C3%B5+31+-+Xu%C3%A2n+Di%E1%BB%87u,+Qu%E1%BA%A3ng+An,+T%C3%A2y+H%E1%BB%93,+H%C3%A0+N%E1%BB%99i/Tr%C6%B0%E1%BB%9Dng+Ti%E1%BB%83u+h%E1%BB%8Dc+L%C3%AA+Tr%E1%BB%8Dng+T%E1%BA%A5n,+Do+L%E1%BB%99,+Y%C3%AAn+Ngh%C4%A9a,+H%C3%A0+%C4%90%C3%B4ng,+H%C3%A0+N%E1%BB%99i/@21.0121477,105.7208691,12z/data=!3m1!4b1!4m14!4m13!1m5!1m1!1s0x3135aaff3b59a407:0xb12e96d162c45c23!2m2!1d105.8268839!2d21.0607851!1m5!1m1!1s0x3134528cbc2ea833:0x20c392fd842af243!2m2!1d105.7419021!2d20.9469074!3e0?hl=vi</t>
      </text>
    </comment>
    <comment authorId="0" ref="I165">
      <text>
        <t xml:space="preserve">======
ID#AAAAakniZdM
Admin    (2022-06-04 20:26:50)
https://www.google.com/maps/dir/98+P.+T%E1%BB%AB+Hoa,+Qu%E1%BA%A3ng+An,+T%C3%A2y+H%E1%BB%93,+H%C3%A0+N%E1%BB%99i,+Vi%E1%BB%87t+Nam/Tr%C6%B0%E1%BB%9Dng+Ti%E1%BB%83u+H%E1%BB%8Dc+Long+Bi%C3%AAn,+%C4%90%C6%B0%E1%BB%9Dng+B%C3%A1t+Kh%E1%BB%91i,+C%E1%BB%B1+Kh%E1%BB%91i,+Long+Bi%C3%AAn,+H%C3%A0+N%E1%BB%99i/@21.0351354,105.8324959,13z/data=!3m1!4b1!4m13!4m12!1m5!1m1!1s0x3135aa557080beaf:0xdeb6200841cc91a!2m2!1d105.8297275!2d21.0580236!1m5!1m1!1s0x3135a936cabf4387:0xd21aa04e9f84a611!2m2!1d105.9053036!2d21.0095711?hl=vi</t>
      </text>
    </comment>
    <comment authorId="0" ref="F554">
      <text>
        <t xml:space="preserve">======
ID#AAAAakniZdI
Admin    (2022-06-04 20:26:50)
https://www.google.com/maps/dir/66+Xu%C3%A2n+Di%E1%BB%87u,+Qu%E1%BA%A3ng+An,+T%C3%A2y+H%E1%BB%93,+H%C3%A0+N%E1%BB%99i/Tr%C6%B0%E1%BB%9Dng+Ti%E1%BB%83u+h%E1%BB%8Dc+Nguy%E1%BB%85n+Tri+Ph%C6%B0%C6%A1ng,+Qu%C3%A1n+Th%C3%A1nh,+Ba+%C4%90%C3%ACnh,+H%C3%A0+N%E1%BB%99i/@21.051512,105.8283893,15z/data=!3m1!4b1!4m14!4m13!1m5!1m1!1s0x3135aa5621fa0a77:0x86a00659d52c9c4!2m2!1d105.8306574!2d21.0620363!1m5!1m1!1s0x3135aba57a3628db:0x7b03ee9521d5ab15!2m2!1d105.8382289!2d21.0430718!3e0?hl=vi</t>
      </text>
    </comment>
    <comment authorId="0" ref="I24">
      <text>
        <t xml:space="preserve">======
ID#AAAAakniZdE
Admin    (2022-06-04 20:26:50)
https://www.google.com/maps/dir/50+Xu%C3%A2n+Di%E1%BB%87u,+Qu%E1%BA%A3ng+An,+T%C3%A2y+H%E1%BB%93,+H%C3%A0+N%E1%BB%99i/Tr%C6%B0%E1%BB%9Dng+Ti%E1%BB%83u+h%E1%BB%8Dc+B+th%E1%BB%8B+tr%E1%BA%A5n+V%C4%83n+%C4%90i%E1%BB%83n,+Y%C3%AAn+Ng%C6%B0u,+Tam+Hi%E1%BB%87p,+Thanh+Tr%C3%AC,+H%C3%A0+N%E1%BB%99i/@21.0073882,105.7572509,12z/data=!3m1!4b1!4m13!4m12!1m5!1m1!1s0x3135aaff3662aa8b:0x7666bc464041839f!2m2!1d105.8310936!2d21.0617507!1m5!1m1!1s0x3135adb03219f12b:0xd93b337c3f4c743d!2m2!1d105.8414569!2d20.952834?hl=vi</t>
      </text>
    </comment>
    <comment authorId="0" ref="I579">
      <text>
        <t xml:space="preserve">======
ID#AAAAakniZdA
Admin    (2022-06-04 20:26:50)
https://www.google.com/maps/dir/41+P.+T%E1%BB%A9+Li%C3%AAn,+T%E1%BB%A9+Li%C3%AAn,+T%C3%A2y+H%E1%BB%93,+H%C3%A0+N%E1%BB%99i,+Vi%E1%BB%87t+Nam/Tr%C6%B0%E1%BB%9Dng+Ti%E1%BB%83u+h%E1%BB%8Dc+A+Th%E1%BB%8B+tr%E1%BA%A5n+V%C4%83n+%C4%90i%E1%BB%83n,+T%E1%BB%A9+Hi%E1%BB%87p,+Thanh+Tr%C3%AC,+H%C3%A0+N%E1%BB%99i/@21.0013817,105.7802206,12z/data=!3m1!4b1!4m13!4m12!1m5!1m1!1s0x3135aa56df16eb79:0xbc0d5be168744567!2m2!1d105.8334515!2d21.0638965!1m5!1m1!1s0x3135adbe19da1a9d:0xf14ec06e048c261f!2m2!1d105.8479281!2d20.9387065?hl=vi</t>
      </text>
    </comment>
    <comment authorId="0" ref="L584">
      <text>
        <t xml:space="preserve">======
ID#AAAAakniZc8
Admin    (2022-06-04 20:26:50)
https://www.google.com/maps/dir/Ng%C3%B5+9+-+%C4%90%E1%BA%B7ng+Thai+Mai,+Qu%E1%BA%A3ng+An,+T%C3%A2y+H%E1%BB%93,+H%C3%A0+N%E1%BB%99i,+Vi%E1%BB%87t+Nam/Tr%C6%B0%E1%BB%9Dng+Ti%E1%BB%83u+h%E1%BB%8Dc+Ng%C5%A9+Hi%E1%BB%87p,+Ng%C5%A9+Hi%E1%BB%87p,+Thanh+Tr%C3%AC,+H%C3%A0+N%E1%BB%99i/@20.9956003,105.7905053,12z/data=!3m1!4b1!4m13!4m12!1m5!1m1!1s0x3135aaf8eb1a11f5:0xee0f4c82f481dc99!2m2!1d105.8267648!2d21.0639212!1m5!1m1!1s0x3135adf18404ad29:0x61ec245929008070!2m2!1d105.8586625!2d20.9231129?hl=vi</t>
      </text>
    </comment>
    <comment authorId="0" ref="R464">
      <text>
        <t xml:space="preserve">======
ID#AAAAakniZc4
Admin    (2022-06-04 20:26:50)
https://www.google.com/maps/dir/Khu+t%E1%BA%ADp+th%E1%BB%83+7.2+ha,+V%C4%A9nh+Ph%C3%BAc,+Ba+%C4%90%C3%ACnh,+H%C3%A0+N%E1%BB%99i/Tr%C6%B0%E1%BB%9Dng+Ti%E1%BB%83u+h%E1%BB%8Dc+T%C3%A2y+M%E1%BB%97,+C%E1%BA%A7u+C%E1%BB%91c,+T%C3%A2y+M%E1%BB%97,+T%E1%BB%AB+Li%C3%AAm,+H%C3%A0+N%E1%BB%99i/@21.0272938,105.7366338,13z/data=!3m1!4b1!4m14!4m13!1m5!1m1!1s0x3135ab17ac092dcb:0x88a553d91bcc994e!2m2!1d105.8081154!2d21.0429916!1m5!1m1!1s0x3134537fa24be30b:0xebd8043bbd63cf6f!2m2!1d105.7475253!2d21.0058144!3e0?hl=vi</t>
      </text>
    </comment>
    <comment authorId="0" ref="O194">
      <text>
        <t xml:space="preserve">======
ID#AAAAakniZc0
Admin    (2022-06-04 20:26:50)
https://www.google.com/maps/dir/H%E1%BB%93+G%C6%B0%C6%A1m+Plaza,+Tr%E1%BA%A7n+Ph%C3%BA,+M%E1%BB%99+Lao,+H%C3%A0+%C4%90%C3%B4ng,+H%C3%A0+N%E1%BB%99i/Tr%C6%B0%E1%BB%9Dng+Ti%E1%BB%83u+h%E1%BB%8Dc+A+Th%E1%BB%8B+tr%E1%BA%A5n+V%C4%83n+%C4%90i%E1%BB%83n,+T%E1%BB%A9+Hi%E1%BB%87p,+Thanh+Tr%C3%AC,+H%C3%A0+N%E1%BB%99i/@20.9647591,105.7792732,13z/data=!3m1!4b1!4m14!4m13!1m5!1m1!1s0x3135accd88c1276b:0xc7ec85c744d8874e!2m2!1d105.7856461!2d20.9790317!1m5!1m1!1s0x3135adbe19da1a9d:0xf14ec06e048c261f!2m2!1d105.8479281!2d20.9387065!3e0?hl=vi</t>
      </text>
    </comment>
    <comment authorId="0" ref="O449">
      <text>
        <t xml:space="preserve">======
ID#AAAAakniZcw
Admin    (2022-06-04 20:26:50)
https://www.google.com/maps/dir/Ng.+99+Xu%C3%A2n+La,+Xu%C3%A2n+La,+T%C3%A2y+H%E1%BB%93,+H%C3%A0+N%E1%BB%99i,+Vi%E1%BB%87t+Nam/Tr%C6%B0%E1%BB%9Dng+Ti%E1%BB%83u+h%E1%BB%8Dc+T%C3%A2y+S%C6%A1n,+Ph%E1%BB%91+L%C3%AA+%C4%90%E1%BA%A1i+H%C3%A0nh,+L%C3%AA+%C4%90%E1%BA%A1i+H%C3%A0nh,+Hai+B%C3%A0+Tr%C6%B0ng,+H%C3%A0+N%E1%BB%99i/@21.0474308,105.7910364,13z/data=!3m1!4b1!4m14!4m13!1m5!1m1!1s0x3135aae0a973c571:0xd2244f74a998bb19!2m2!1d105.8056248!2d21.0633777!1m5!1m1!1s0x3135ab8bef513655:0x669bdeafc2b80689!2m2!1d105.8468401!2d21.0128814!3e0?hl=vi</t>
      </text>
    </comment>
    <comment authorId="0" ref="F74">
      <text>
        <t xml:space="preserve">======
ID#AAAAakniZcs
Admin    (2022-06-04 20:26:50)
https://www.google.com/maps/dir/92+Xu%C3%A2n+Di%E1%BB%87u,+Qu%E1%BA%A3ng+An,+T%C3%A2y+H%E1%BB%93,+H%C3%A0+N%E1%BB%99i/Tr%C6%B0%E1%BB%9Dng+Ti%E1%BB%83u+h%E1%BB%8Dc+Th%E1%BB%8Bnh+Li%E1%BB%87t,+Ng%C3%B5+42+Th%E1%BB%8Bnh+Li%E1%BB%87t,+Th%E1%BB%8Bnh+Li%E1%BB%87t,+Ho%C3%A0ng+Mai,+H%C3%A0+N%E1%BB%99i/@21.0170482,105.7988946,13z/data=!3m1!4b1!4m13!4m12!1m5!1m1!1s0x3135aaf89dc56db3:0x89d59da052f63f2d!2m2!1d105.8301976!2d21.0624516!1m5!1m1!1s0x3135ac45e7cf5291:0x996ee12944cb7750!2m2!1d105.8486131!2d20.9715195?hl=vi</t>
      </text>
    </comment>
    <comment authorId="0" ref="R549">
      <text>
        <t xml:space="preserve">======
ID#AAAAakniZco
Admin    (2022-06-04 20:26:50)
https://www.google.com/maps/dir/12,+19+%C4%90%C6%B0%E1%BB%9Dng+T%C3%B4+Ng%E1%BB%8Dc+V%C3%A2n,+Qu%E1%BA%A3ng+An,+T%C3%A2y+H%E1%BB%93,+H%C3%A0+N%E1%BB%99i,+Vi%E1%BB%87t+Nam/Tr%C6%B0%E1%BB%9Dng+Ti%E1%BB%83u+h%E1%BB%8Dc+C%E1%BB%95+Nhu%E1%BA%BF+2B,+Ng%C3%B5+145+%C4%90%C6%B0%E1%BB%9Dng+C%E1%BB%95+Nhu%E1%BA%BF,+C%E1%BB%95+Nhu%E1%BA%BF+2,+T%E1%BB%AB+Li%C3%AAm,+H%C3%A0+N%E1%BB%99i/@21.0753605,105.7845137,14z/data=!3m1!4b1!4m14!4m13!1m5!1m1!1s0x3135aafa080912d7:0xb6d05e21af01c746!2m2!1d105.8248692!2d21.0681552!1m5!1m1!1s0x3134552a6d426e0d:0x50830eb064fd34a0!2m2!1d105.7778025!2d21.0616053!3e0?hl=vi</t>
      </text>
    </comment>
    <comment authorId="0" ref="I235">
      <text>
        <t xml:space="preserve">======
ID#AAAAakniZck
Admin    (2022-06-04 20:26:50)
https://www.google.com/maps/dir/41+%C4%90%C6%B0%E1%BB%9Dng+T%C3%A2y+H%E1%BB%93,+Qu%E1%BA%A3ng+An,+T%C3%A2y+H%E1%BB%93,+H%C3%A0+N%E1%BB%99i/Tr%C6%B0%E1%BB%9Dng+Ti%E1%BB%83u+h%E1%BB%8Dc+L%C3%AA+Tr%E1%BB%8Dng+T%E1%BA%A5n,+Do+L%E1%BB%99,+Y%C3%AAn+Ngh%C4%A9a,+H%C3%A0+%C4%90%C3%B4ng,+H%C3%A0+N%E1%BB%99i/@21.0252009,105.7497595,12z/data=!4m14!4m13!1m5!1m1!1s0x3135aafbd62e7f85:0x5276f5ba7f0a419c!2m2!1d105.8231487!2d21.0645683!1m5!1m1!1s0x3134528cbc2ea833:0x20c392fd842af243!2m2!1d105.7419021!2d20.9469074!3e0?hl=vi</t>
      </text>
    </comment>
    <comment authorId="0" ref="O40">
      <text>
        <t xml:space="preserve">======
ID#AAAAakniZcg
Admin    (2022-06-04 20:26:50)
https://www.google.com/maps/dir/Ng%C3%B5+31+-+Xu%C3%A2n+Di%E1%BB%87u,+Qu%E1%BA%A3ng+An,+T%C3%A2y+H%E1%BB%93,+H%C3%A0+N%E1%BB%99i,+Vi%E1%BB%87t+Nam/Tr%C6%B0%E1%BB%9Dng+Ti%E1%BB%83u+H%E1%BB%8Dc+An+H%C3%B2a,+Ng%C3%B5+381+Nguy%E1%BB%85n+Khang,+Y%C3%AAn+Ho%C3%A0,+C%E1%BA%A7u+Gi%E1%BA%A5y,+H%C3%A0+N%E1%BB%99i/@21.0526432,105.7884788,13z/data=!3m1!4b1!4m13!4m12!1m5!1m1!1s0x3135aaff4b507287:0xcc74c8c103c0950f!2m2!1d105.8277791!2d21.0617925!1m5!1m1!1s0x3135ab445049424f:0x4b1ae773120ec69f!2m2!1d105.7973189!2d21.0276062?hl=vi</t>
      </text>
    </comment>
    <comment authorId="0" ref="R334">
      <text>
        <t xml:space="preserve">======
ID#AAAAakniZcc
Admin    (2022-06-04 20:26:50)
https://www.google.com/maps/dir/219+Ph%C3%B4%CC%81+Trung+Ki%CC%81nh,+Y%C3%AAn+Ho%C3%A0,+C%E1%BA%A7u+Gi%E1%BA%A5y,+H%C3%A0+N%E1%BB%99i/Tr%C6%B0%E1%BB%9Dng+Ti%E1%BB%83u+h%E1%BB%8Dc+B%C3%A0+Tri%E1%BB%87u,+Th%C3%A1i+Phi%C3%AAn,+L%C3%AA+%C4%90%E1%BA%A1i+H%C3%A0nh,+Hai+B%C3%A0+Tr%C6%B0ng,+H%C3%A0+N%E1%BB%99i/@21.0091616,105.8034985,14z/data=!3m1!4b1!4m14!4m13!1m5!1m1!1s0x3135ab50d9500a4f:0x3490fb756ccc73a6!2m2!1d105.7915598!2d21.0200639!1m5!1m1!1s0x3135ab8b03307a6d:0x87f1a44ca05f9ff8!2m2!1d105.8504566!2d21.0106748!3e0?hl=vi</t>
      </text>
    </comment>
    <comment authorId="0" ref="R314">
      <text>
        <t xml:space="preserve">======
ID#AAAAakniZcY
Admin    (2022-06-04 20:26:50)
https://www.google.com/maps/dir/107+Xu%C3%A2n+Di%E1%BB%87u,+Qu%E1%BA%A3ng+An,+T%C3%A2y+H%E1%BB%93,+H%C3%A0+N%E1%BB%99i/Tr%C6%B0%E1%BB%9Dng+Ti%E1%BB%83u+h%E1%BB%8Dc+Ngh%C4%A9a+T%C3%A2n,+T%C3%B4+Hi%E1%BB%87u,+Khu+t%E1%BA%ADp+th%E1%BB%83+Ngh%C4%A9a+T%C3%A2n,+Ngh%C4%A9a+T%C3%A2n,+C%E1%BA%A7u+Gi%E1%BA%A5y,+H%C3%A0+N%E1%BB%99i/@21.0600903,105.7932689,14z/data=!3m1!4b1!4m14!4m13!1m5!1m1!1s0x3135aaf77784f4ad:0x67186e54a9e17f1d!2m2!1d105.8259395!2d21.0685012!1m5!1m1!1s0x3135ab30a241547d:0xbb0cc0abdbc22d6e!2m2!1d105.7954941!2d21.0423357!3e0?hl=vi</t>
      </text>
    </comment>
    <comment authorId="0" ref="F234">
      <text>
        <t xml:space="preserve">======
ID#AAAAakniZcU
Admin    (2022-06-04 20:26:50)
https://www.google.com/maps/dir/41+%C4%90%C6%B0%E1%BB%9Dng+T%C3%A2y+H%E1%BB%93,+Qu%E1%BA%A3ng+An,+T%C3%A2y+H%E1%BB%93,+H%C3%A0+N%E1%BB%99i/Tr%C6%B0%E1%BB%9Dng+ti%E1%BB%83u+h%E1%BB%8Dc+%C4%90%C3%B4ng+Ng%E1%BA%A1c+A,+%C4%90%C3%B4ng+Ng%E1%BA%A1c,+T%E1%BB%AB+Li%C3%AAm,+H%C3%A0+N%E1%BB%99i/@21.0791907,105.7841545,14z/data=!3m1!4b1!4m14!4m13!1m5!1m1!1s0x3135aafbd62e7f85:0x5276f5ba7f0a419c!2m2!1d105.8231487!2d21.0645683!1m5!1m1!1s0x3134553596196de1:0xfaf882a94e7bc89!2m2!1d105.7775013!2d21.0876527!3e0?hl=vi</t>
      </text>
    </comment>
    <comment authorId="0" ref="O65">
      <text>
        <t xml:space="preserve">======
ID#AAAAakniZcQ
Admin    (2022-06-04 20:26:50)
https://www.google.com/maps/dir/19+Ph%E1%BB%91+Qu%E1%BA%A3ng+Kh%C3%A1nh,+Qu%E1%BA%A3ng+An,+T%C3%A2y+H%E1%BB%93,+H%C3%A0+N%E1%BB%99i/Tr%C6%B0%E1%BB%9Dng+Ti%E1%BB%83u+H%E1%BB%8Dc+D%E1%BB%8Bch+V%E1%BB%8Dng+B,+Nguy%E1%BB%85n+Kh%C3%A1nh+To%C3%A0n,+D%E1%BB%8Bch+V%E1%BB%8Dng,+C%E1%BA%A7u+Gi%E1%BA%A5y,+H%C3%A0+N%E1%BB%99i/@21.0570126,105.7921531,14z/data=!3m1!4b1!4m13!4m12!1m5!1m1!1s0x3135aafc8849b055:0xadba4bbb548cfd8c!2m2!1d105.820039!2d21.0615565!1m5!1m1!1s0x3135ab483fffffff:0xbba88b54ce8786f3!2m2!1d105.7966553!2d21.0384327?hl=vi</t>
      </text>
    </comment>
    <comment authorId="0" ref="I339">
      <text>
        <t xml:space="preserve">======
ID#AAAAakniZcM
Admin    (2022-06-04 20:26:50)
https://www.google.com/maps/dir/107+Xu%C3%A2n+Di%E1%BB%87u,+Qu%E1%BA%A3ng+An,+T%C3%A2y+H%E1%BB%93,+H%C3%A0+N%E1%BB%99i/Tr%C6%B0%E1%BB%9Dng+Ti%E1%BB%83u+h%E1%BB%8Dc+%C4%90%C3%B4ng+Th%C3%A1i,+V%C3%B5ng+Th%E1%BB%8B,+B%C6%B0%E1%BB%9Fi,+T%C3%A2y+H%E1%BB%93,+H%C3%A0+N%E1%BB%99i/@21.0618833,105.7977669,14z/data=!3m1!4b1!4m14!4m13!1m5!1m1!1s0x3135aaf77784f4ad:0x67186e54a9e17f1d!2m2!1d105.8259395!2d21.0685012!1m5!1m1!1s0x3135ab194b8cf6d5:0x9b05eb77f333d9f3!2m2!1d105.8103446!2d21.0517207!3e0?hl=vi</t>
      </text>
    </comment>
    <comment authorId="0" ref="F459">
      <text>
        <t xml:space="preserve">======
ID#AAAAakniZcI
Admin    (2022-06-04 20:26:50)
https://www.google.com/maps/dir/28+Ng%C3%B5+31+-+Xu%C3%A2n+Di%E1%BB%87u,+Qu%E1%BA%A3ng+An,+T%C3%A2y+H%E1%BB%93,+H%C3%A0+N%E1%BB%99i/Tr%C6%B0%E1%BB%9Dng+Ti%E1%BB%83u+h%E1%BB%8Dc+Th%E1%BA%A1ch+B%C3%A0n+A,+%C4%90%C6%B0%E1%BB%9Dng+C%E1%BB%95+Linh,+Th%E1%BA%A1ch+B%C3%A0n,+Long+Bi%C3%AAn,+H%C3%A0+N%E1%BB%99i/@21.0621042,105.8256542,17z/data=!4m14!4m13!1m5!1m1!1s0x3135aaf8b411413b:0xa7e915e225b82187!2m2!1d105.8278429!2d21.0620992!1m5!1m1!1s0x3135a9235e34b0e1:0x58a467eaf9050940!2m2!1d105.9126191!2d21.0191933!3e0?hl=vi</t>
      </text>
    </comment>
    <comment authorId="0" ref="R395">
      <text>
        <t xml:space="preserve">======
ID#AAAAakniZcE
Admin    (2022-06-04 20:26:50)
https://www.google.com/maps/dir/98+P.+T%E1%BB%AB+Hoa,+Qu%E1%BA%A3ng+An,+T%C3%A2y+H%E1%BB%93,+H%C3%A0+N%E1%BB%99i,+Vi%E1%BB%87t+Nam/Tr%C6%B0%E1%BB%9Dng+ti%E1%BB%83u+h%E1%BB%8Dc+Ph%C3%BA+C%C6%B0%E1%BB%9Dng,+Ng%C3%B5+12+Th%C6%B0%E1%BB%A3ng+M%E1%BA%A1o,+Trinh+L%C6%B0%C6%A1ng,+Ph%C3%BA+L%C6%B0%C6%A1ng,+H%C3%A0+%C4%90%C3%B4ng,+H%C3%A0+N%E1%BB%99i/@20.9975901,105.7283284,12z/data=!3m1!4b1!4m14!4m13!1m5!1m1!1s0x3135aa557080beaf:0xdeb6200841cc91a!2m2!1d105.8297275!2d21.0580236!1m5!1m1!1s0x313453dc3b181cb1:0x54befb518a6a1c4a!2m2!1d105.7613026!2d20.9356078!3e0?hl=vi</t>
      </text>
    </comment>
    <comment authorId="0" ref="I154">
      <text>
        <t xml:space="preserve">======
ID#AAAAakniZcA
Admin    (2022-06-04 20:26:50)
https://www.google.com/maps/dir/31,+28+Xu%C3%A2n+Di%E1%BB%87u,+T%E1%BB%A9+Li%C3%AAn,+T%C3%A2y+H%E1%BB%93,+H%C3%A0+N%E1%BB%99i,+Vi%E1%BB%87t+Nam/Tr%C6%B0%E1%BB%9Dng+THCS+L%C3%BD+Th%C6%B0%E1%BB%9Dng+Ki%E1%BB%87t,+Ph%E1%BB%91+Nguy%E1%BB%85n+Khuy%E1%BA%BFn,+V%C4%83n+Mi%E1%BA%BFu,+%C4%90%E1%BB%91ng+%C4%90a,+H%C3%A0+N%E1%BB%99i/@21.0442573,105.8234606,14z/data=!3m1!4b1!4m13!4m12!1m5!1m1!1s0x3135aa542aed0d51:0x154f9326dda276b8!2m2!1d105.832097!2d21.0612613!1m5!1m1!1s0x3135ab99ad18134f:0x6a03181c8780ea63!2m2!1d105.8383366!2d21.0288097?hl=vi</t>
      </text>
    </comment>
    <comment authorId="0" ref="O215">
      <text>
        <t xml:space="preserve">======
ID#AAAAakniZb8
Admin    (2022-06-04 20:26:50)
https://www.google.com/maps/dir/8+V%C3%B5ng+Th%E1%BB%8B,+B%C6%B0%E1%BB%9Fi,+T%C3%A2y+H%E1%BB%93,+H%C3%A0+N%E1%BB%99i/Tr%C6%B0%E1%BB%9Dng+THCS+B%E1%BB%93+%C4%90%E1%BB%81,+Ho%C3%A0ng+Nh%C6%B0+Ti%E1%BA%BFp,+B%E1%BB%93+%C4%90%E1%BB%81,+Long+Bi%C3%AAn,+H%C3%A0+N%E1%BB%99i/@21.0798094,105.811699,13z/data=!3m1!4b1!4m14!4m13!1m5!1m1!1s0x3135ab193957334b:0xd8f5cbb430124592!2m2!1d105.8095257!2d21.0509063!1m5!1m1!1s0x3135a992049f2f27:0x6849b8e6bd4f1004!2m2!1d105.8799402!2d21.0385814!3e0?hl=vi</t>
      </text>
    </comment>
    <comment authorId="0" ref="O304">
      <text>
        <t xml:space="preserve">======
ID#AAAAakniZb4
Admin    (2022-06-04 20:26:50)
https://www.google.com/maps/dir/Ng.+92+%C3%82u+C%C6%A1,+T%E1%BB%A9+Li%C3%AAn,+T%C3%A2y+H%E1%BB%93,+H%C3%A0+N%E1%BB%99i,+Vi%E1%BB%87t+Nam/Tr%C6%B0%E1%BB%9Dng+Ti%E1%BB%83u+h%E1%BB%8Dc+B%C3%A0+Tri%E1%BB%87u,+Th%C3%A1i+Phi%C3%AAn,+L%C3%AA+%C4%90%E1%BA%A1i+H%C3%A0nh,+Hai+B%C3%A0+Tr%C6%B0ng,+H%C3%A0+N%E1%BB%99i/@21.0621126,105.8243021,15z/data=!4m14!4m13!1m5!1m1!1s0x3135aa5684e3a30b:0xca1758dca2d68fde!2m2!1d105.8330569!2d21.0620928!1m5!1m1!1s0x3135ab8b03307a6d:0x87f1a44ca05f9ff8!2m2!1d105.8504566!2d21.0106748!3e0?hl=vi</t>
      </text>
    </comment>
    <comment authorId="0" ref="L294">
      <text>
        <t xml:space="preserve">======
ID#AAAAakniZb0
Admin    (2022-06-04 20:26:50)
https://www.google.com/maps/dir/Chung+c%C6%B0+Rose+Town+79+Ng%E1%BB%8Dc+H%E1%BB%93i,+S%E1%BB%91+79+%C4%90.+Ng%E1%BB%8Dc+H%E1%BB%93i,+P,+Ho%C3%A0ng+Mai,+H%C3%A0+N%E1%BB%99i,+Vi%E1%BB%87t+Nam/Tr%C6%B0%E1%BB%9Dng+Ti%E1%BB%83u+h%E1%BB%8Dc+Duy%C3%AAn+H%C3%A0,+V%C4%83n+Uy%C3%AAn,+Duy%C3%AAn+H%C3%A0,+Thanh+Tr%C3%AC,+H%C3%A0+N%E1%BB%99i/@20.9434094,105.8439961,14z/data=!3m1!4b1!4m14!4m13!1m5!1m1!1s0x31356d0cbafe60f5:0xeba4f5c1e3a3c4c5!2m2!1d105.8435263!2d20.9597882!1m5!1m1!1s0x3135ae08f1c97c4f:0x8546221d4b420f1f!2m2!1d105.8796899!2d20.9254803!3e0?hl=vi</t>
      </text>
    </comment>
    <comment authorId="0" ref="F185">
      <text>
        <t xml:space="preserve">======
ID#AAAAakniZbw
Admin    (2022-06-04 20:26:50)
https://www.google.com/maps/dir/Ng%C3%B5+9+-+%C4%90%E1%BA%B7ng+Thai+Mai,+Qu%E1%BA%A3ng+An,+T%C3%A2y+H%E1%BB%93,+H%C3%A0+N%E1%BB%99i,+Vi%E1%BB%87t+Nam/Tr%C6%B0%E1%BB%9Dng+Ti%E1%BB%83u+h%E1%BB%8Dc+%C4%90%E1%BB%8Bnh+C%C3%B4ng,+%C4%90%E1%BB%8Bnh+C%C3%B4ng+H%E1%BA%A1,+%C4%90%E1%BB%8Bnh+C%C3%B4ng,+Ho%C3%A0ng+Mai,+H%C3%A0+N%E1%BB%99i/@21.0232238,105.7976533,13z/data=!3m1!4b1!4m13!4m12!1m5!1m1!1s0x3135aaf8eb1a11f5:0xee0f4c82f481dc99!2m2!1d105.8267648!2d21.0639212!1m5!1m1!1s0x3135acf5afed955f:0x1a3e704ba4f7d2ab!2m2!1d105.8267669!2d20.9831714?hl=vi</t>
      </text>
    </comment>
    <comment authorId="0" ref="R300">
      <text>
        <t xml:space="preserve">======
ID#AAAAakniZbs
Admin    (2022-06-04 20:26:50)
https://www.google.com/maps/dir/%C4%90.+Ven+H%E1%BB%93+Ba+M%E1%BA%ABu,+Ph%C6%B0%C6%A1ng+Li%C3%AAn,+%C4%90%E1%BB%91ng+%C4%90a,+H%C3%A0+N%E1%BB%99i,+Vi%E1%BB%87t+Nam/Tr%C6%B0%C6%A1%CC%80ng+Ti%C3%AA%CC%89u+Ho%CC%A3c+T%C3%A2n+Mai,+Ph%E1%BB%91+T%C3%A2n+Mai,+T%C3%A2n+Mai,+Ho%C3%A0ng+Mai,+H%C3%A0+N%E1%BB%99i/@20.9979236,105.8278966,14z/data=!3m1!4b1!4m14!4m13!1m5!1m1!1s0x3135ab862f9f7971:0xd6f61787995e40e8!2m2!1d105.8410907!2d21.012183!1m5!1m1!1s0x3135ac17fa97adf5:0x7f64953bcfc936c!2m2!1d105.8497151!2d20.9839909!3e0?hl=vi</t>
      </text>
    </comment>
    <comment authorId="0" ref="I39">
      <text>
        <t xml:space="preserve">======
ID#AAAAakniZbo
Admin    (2022-06-04 20:26:50)
https://www.google.com/maps/dir/Ng%C3%B5+31+-+Xu%C3%A2n+Di%E1%BB%87u,+Qu%E1%BA%A3ng+An,+T%C3%A2y+H%E1%BB%93,+H%C3%A0+N%E1%BB%99i,+Vi%E1%BB%87t+Nam/Tr%C6%B0%E1%BB%9Dng+ti%E1%BB%83u+h%E1%BB%8Dc+Ph%C3%BA+Th%C6%B0%E1%BB%A3ng,+Ph%C3%BA+Gia,+Ph%C3%BA+X%C3%A1,+Ph%C3%BA+Th%C6%B0%E1%BB%A3ng,+T%C3%A2y+H%E1%BB%93,+H%C3%A0+N%E1%BB%99i/@21.0755538,105.8020057,14z/data=!3m1!4b1!4m13!4m12!1m5!1m1!1s0x3135aaff4b507287:0xcc74c8c103c0950f!2m2!1d105.8277791!2d21.0617925!1m5!1m1!1s0x3135aa942907a8bd:0xf1f40723f9176ca8!2m2!1d105.8097553!2d21.0868826?hl=vi</t>
      </text>
    </comment>
    <comment authorId="0" ref="O230">
      <text>
        <t xml:space="preserve">======
ID#AAAAakniZbk
Admin    (2022-06-04 20:26:50)
https://www.google.com/maps/dir/44+X%C3%B3m+Ch%C3%B9a,+Qu%E1%BA%A3ng+An,+T%C3%A2y+H%E1%BB%93,+H%C3%A0+N%E1%BB%99i,+Vi%E1%BB%87t+Nam/Tr%C6%B0%E1%BB%9Dng+Ti%E1%BB%83u+h%E1%BB%8Dc+Thanh+L%C6%B0%C6%A1ng,+Ng%C3%B5+184+%C4%90%C3%AA+Tr%E1%BA%A7n+Kh%C3%A1t+Ch%C3%A2n,+Thanh+L%C6%B0%C6%A1ng,+Hai+B%C3%A0+Tr%C6%B0ng,+H%C3%A0+N%E1%BB%99i/@21.0339384,105.8235026,13z/data=!3m1!4b1!4m14!4m13!1m5!1m1!1s0x3135aafc7056058b:0xa70d4eb5a95afa26!2m2!1d105.8210701!2d21.0617061!1m5!1m1!1s0x3135abf7c984af19:0x38d63fab6e02436d!2m2!1d105.8615096!2d21.0076987!3e0?hl=vi</t>
      </text>
    </comment>
    <comment authorId="0" ref="O555">
      <text>
        <t xml:space="preserve">======
ID#AAAAakniZbg
Admin    (2022-06-04 20:26:50)
https://www.google.com/maps/dir/66+Xu%C3%A2n+Di%E1%BB%87u,+Qu%E1%BA%A3ng+An,+T%C3%A2y+H%E1%BB%93,+H%C3%A0+N%E1%BB%99i/Tr%C6%B0%E1%BB%9Dng+Ti%E1%BB%83u+h%E1%BB%8Dc+Ng%C3%B4+Quy%E1%BB%81n,+Ng%C3%B5+Qu%E1%BB%B3nh,+Qu%E1%BB%B3nh+L%C3%B4i,+Hai+B%C3%A0+Tr%C6%B0ng,+H%C3%A0+N%E1%BB%99i/@21.0307708,105.8130169,13z/data=!3m1!4b1!4m14!4m13!1m5!1m1!1s0x3135aa5621fa0a77:0x86a00659d52c9c4!2m2!1d105.8306574!2d21.0620363!1m5!1m1!1s0x3135ac0c13b6b05d:0xc12d097903cffd50!2m2!1d105.8568276!2d21.0004253!3e0?hl=vi</t>
      </text>
    </comment>
    <comment authorId="0" ref="I145">
      <text>
        <t xml:space="preserve">======
ID#AAAAakniZbc
Admin    (2022-06-04 20:26:50)
https://www.google.com/maps/dir/28+L%E1%BA%A1c+Ch%C3%ADnh,+Tr%C3%BAc+B%E1%BA%A1ch,+Ba+%C4%90%C3%ACnh,+H%C3%A0+N%E1%BB%99i/Tr%C6%B0%E1%BB%9Dng+Ti%E1%BB%83u+h%E1%BB%8Dc+Ph%C3%BA+Di%E1%BB%85n,+%C4%90%C6%B0%E1%BB%9Dng+H%E1%BB%8Fa+L%C3%B2,+Ph%C3%BA+Di%E1%BB%85n,+T%E1%BB%AB+Li%C3%AAm,+H%C3%A0+N%E1%BB%99i/@21.0399063,105.7666238,13z/data=!3m1!4b1!4m13!4m12!1m5!1m1!1s0x3135abb02d72fc0b:0xbb7f97d6ace6a179!2m2!1d105.8415147!2d21.0458319!1m5!1m1!1s0x313455d43e3b4d9b:0xd06860c6432f6905!2m2!1d105.759128!2d21.049918?hl=vi</t>
      </text>
    </comment>
    <comment authorId="0" ref="O264">
      <text>
        <t xml:space="preserve">======
ID#AAAAakniZbY
Admin    (2022-06-04 20:26:50)
https://www.google.com/maps/dir/79+Ng%C3%B5+31+-+Xu%C3%A2n+Di%E1%BB%87u,+Qu%E1%BA%A3ng+An,+T%C3%A2y+H%E1%BB%93,+H%C3%A0+N%E1%BB%99i/Tr%C6%B0%E1%BB%9Dng+Ti%E1%BB%83u+h%E1%BB%8Dc+Kim+Giang,+Ho%C3%A0ng+%C4%90%E1%BA%A1o+Th%C3%A0nh,+Kim+Giang,+Thanh+Xu%C3%A2n,+H%C3%A0+N%E1%BB%99i/@21.0252009,105.7497595,12z/data=!3m1!4b1!4m14!4m13!1m5!1m1!1s0x3135aaff3b59a407:0xb12e96d162c45c23!2m2!1d105.8268839!2d21.0607851!1m5!1m1!1s0x3135acec1e99b985:0x49bdffaa96328e1d!2m2!1d105.8129915!2d20.9829507!3e0?hl=vi</t>
      </text>
    </comment>
    <comment authorId="0" ref="I269">
      <text>
        <t xml:space="preserve">======
ID#AAAAakniZbU
Admin    (2022-06-04 20:26:50)
https://www.google.com/maps/dir/699+%C4%90%C6%B0%E1%BB%9Dng+L%E1%BA%A1c+Long+Qu%C3%A2n,+Ph%C3%BA+Th%C6%B0%E1%BB%A3ng,+T%C3%A2y+H%E1%BB%93,+H%C3%A0+N%E1%BB%99i/Tr%C6%B0%E1%BB%9Dng+ti%E1%BB%83u+h%E1%BB%8Dc+Ho%C3%A0ng+Di%E1%BB%87u,+%C4%90%E1%BB%99i+C%E1%BA%A5n,+C%E1%BB%91ng+V%E1%BB%8B,+Ba+%C4%90%C3%ACnh,+H%C3%A0+N%E1%BB%99i/@21.0588313,105.7932345,14z/data=!3m1!4b1!4m14!4m13!1m5!1m1!1s0x3135aaef2f704c73:0x705b424e58b79bf4!2m2!1d105.8169418!2d21.0804006!1m5!1m1!1s0x3135ab15a982d401:0x3fbdcfd6a9deef51!2m2!1d105.8078009!2d21.0373585!3e0?hl=vi</t>
      </text>
    </comment>
    <comment authorId="0" ref="O245">
      <text>
        <t xml:space="preserve">======
ID#AAAAakniZbQ
Admin    (2022-06-04 20:26:50)
https://www.google.com/maps/dir/Gamuda+Garden,+Asian+Highway+1,+Gamuda+Gardens,+Tr%E1%BA%A7n+Ph%C3%BA,+Ho%C3%A0ng+Mai,+H%C3%A0+N%E1%BB%99i/Tr%C6%B0%E1%BB%9Dng+THCS+Tr%E1%BA%A7n+Ph%C3%BA,+%C4%90%C6%B0%E1%BB%9Dng+Khuy%E1%BA%BFn+L%C6%B0%C6%A1ng,+Tr%E1%BA%A7n+Ph%C3%BA,+Ho%C3%A0ng+Mai,+H%C3%A0+N%E1%BB%99i/@20.9692252,105.8724018,16z/data=!3m1!4b1!4m14!4m13!1m5!1m1!1s0x3135af01b13f017f:0x79e71575c8bf9920!2m2!1d105.8743889!2d20.9733838!1m5!1m1!1s0x3135ae9bb2193c41:0x9b93dbe348c53470!2m2!1d105.8844736!2d20.9731562!3e0?hl=vi</t>
      </text>
    </comment>
    <comment authorId="0" ref="L69">
      <text>
        <t xml:space="preserve">======
ID#AAAAakniZbM
Admin    (2022-06-04 20:26:50)
https://www.google.com/maps/dir/50+Xu%C3%A2n+Di%E1%BB%87u,+Qu%E1%BA%A3ng+An,+T%C3%A2y+H%E1%BB%93,+H%C3%A0+N%E1%BB%99i/Tr%C6%B0%E1%BB%9Dng+ti%E1%BB%83u+h%E1%BB%8Dc+%C4%90%C3%B4ng+Ng%E1%BA%A1c+A,+%C4%90%C3%B4ng+Ng%E1%BA%A1c,+T%E1%BB%AB+Li%C3%AAm,+H%C3%A0+N%E1%BB%99i/@21.0773577,105.7872808,14z/data=!3m1!4b1!4m13!4m12!1m5!1m1!1s0x3135aaff3662aa8b:0x7666bc464041839f!2m2!1d105.8310936!2d21.0617507!1m5!1m1!1s0x3134553596196de1:0xfaf882a94e7bc89!2m2!1d105.7775013!2d21.0876527?hl=vi</t>
      </text>
    </comment>
    <comment authorId="0" ref="O429">
      <text>
        <t xml:space="preserve">======
ID#AAAAakniZbI
Admin    (2022-06-04 20:26:50)
https://www.google.com/maps/dir/88+Ng%E1%BB%8Dc+H%C3%A0,+Ba+%C4%90%C3%ACnh,+H%C3%A0+N%E1%BB%99i/Tr%C6%B0%E1%BB%9Dng+Ti%E1%BB%83u+h%E1%BB%8Dc+Nguy%E1%BB%85n+Tra%CC%83i,+Ph%E1%BB%91+Kh%C6%B0%C6%A1ng+Trung,+Kh%C6%B0%C6%A1ng+Trung,+Thanh+Xu%C3%A2n,+H%C3%A0+N%E1%BB%99i/@21.0166586,105.7990818,14z/data=!3m1!4b1!4m14!4m13!1m5!1m1!1s0x3135ab0a1351beb7:0x1efbacc436f7a135!2m2!1d105.8279622!2d21.0371203!1m5!1m1!1s0x3135ac8fd62956eb:0xa9f8a60938b4e64f!2m2!1d105.8171586!2d20.9962279!3e0?hl=vi</t>
      </text>
    </comment>
    <comment authorId="0" ref="O560">
      <text>
        <t xml:space="preserve">======
ID#AAAAakniZbE
Admin    (2022-06-04 20:26:50)
https://www.google.com/maps/dir/236,+11+%C4%90.+%C3%82u+C%C6%A1,+Nh%E1%BA%ADt+T%C3%A2n,+T%C3%A2y+H%E1%BB%93,+H%C3%A0+N%E1%BB%99i,+Vi%E1%BB%87t+Nam/Tr%C6%B0%E1%BB%9Dng+THCS+Nh%E1%BA%ADt+T%C3%A2n,+%C4%90%C6%B0%E1%BB%9Dng+L%E1%BA%A1c+Long+Qu%C3%A2n,+Nh%E1%BA%ADt+T%C3%A2n,+T%C3%A2y+H%E1%BB%93,+H%C3%A0+N%E1%BB%99i/@21.0752418,105.8143244,16z/data=!3m1!4b1!4m14!4m13!1m5!1m1!1s0x3135aaf6f623c601:0x499319347e92217b!2m2!1d105.8260848!2d21.0714661!1m5!1m1!1s0x3135aaeec1cce99b:0x47556dce875fa6ff!2m2!1d105.8132471!2d21.0731814!3e0?hl=vi</t>
      </text>
    </comment>
    <comment authorId="0" ref="I565">
      <text>
        <t xml:space="preserve">======
ID#AAAAakniZbA
Admin    (2022-06-04 20:26:50)
https://www.google.com/maps/dir/70+P.+T%E1%BB%AB+Hoa,+Qu%E1%BA%A3ng+An,+T%C3%A2y+H%E1%BB%93,+H%C3%A0+N%E1%BB%99i,+Vi%E1%BB%87t+Nam/Tr%C6%B0%E1%BB%9Dng+THCS+M%E1%BB%85+Tr%C3%AC,+M%E1%BB%85+Tr%C3%AC,+T%E1%BB%AB+Li%C3%AAm,+H%C3%A0+N%E1%BB%99i/@21.0401027,105.7716625,13z/data=!3m1!4b1!4m14!4m13!1m5!1m1!1s0x3135aa55979ffb91:0xc850199d5859101b!2m2!1d105.830434!2d21.0586256!1m5!1m1!1s0x313453569ed12d71:0x61bca56eeaa88e14!2m2!1d105.7755232!2d21.0109364!3e0?hl=vi</t>
      </text>
    </comment>
    <comment authorId="0" ref="O85">
      <text>
        <t xml:space="preserve">======
ID#AAAAakniZa8
Admin    (2022-06-04 20:26:50)
https://www.google.com/maps/dir/51+P.+Qu%E1%BA%A7n+Ng%E1%BB%B1a,+Li%E1%BB%85u+Giai,+Ba+%C4%90%C3%ACnh,+H%C3%A0+N%E1%BB%99i,+Vi%E1%BB%87t+Nam/Tr%C6%B0%E1%BB%9Dng+THCS+V%C4%A9nh+H%C6%B0ng,+Ph%E1%BB%91+%C4%90%C3%B4ng+Thi%C3%AAn,+V%C4%A9nh+H%C6%B0ng,+Ho%C3%A0ng+Mai,+H%C3%A0+N%E1%BB%99i/@21.0131574,105.8120063,13z/data=!3m1!4b1!4m13!4m12!1m5!1m1!1s0x3135ab11a270d385:0xd85ef3f4a2f52681!2m2!1d105.8151284!2d21.0412452!1m5!1m1!1s0x3135aea74a0c0e4f:0x9b3699c84b07ad99!2m2!1d105.8792694!2d20.9880297?hl=vi</t>
      </text>
    </comment>
    <comment authorId="0" ref="I570">
      <text>
        <t xml:space="preserve">======
ID#AAAAakniZa4
Admin    (2022-06-04 20:26:50)
https://www.google.com/maps/dir/161+Xu%C3%A2n+La,+Xu%C3%A2n+T%E1%BA%A3o,+T%C3%A2y+H%E1%BB%93,+H%C3%A0+N%E1%BB%99i/Tr%C6%B0%E1%BB%9Dng+ti%E1%BB%83u+h%E1%BB%8Dc+Ho%C3%A0ng+Di%E1%BB%87u,+%C4%90%E1%BB%99i+C%E1%BA%A5n,+C%E1%BB%91ng+V%E1%BB%8B,+Ba+%C4%90%C3%ACnh,+H%C3%A0+N%E1%BB%99i/@21.0522187,105.7876498,14z/data=!3m1!4b1!4m13!4m12!1m5!1m1!1s0x3135aadd20f8a6b9:0x68351b29a169357b!2m2!1d105.802459!2d21.0684745!1m5!1m1!1s0x3135ab15a982d401:0x3fbdcfd6a9deef51!2m2!1d105.8078009!2d21.0373585?hl=vi</t>
      </text>
    </comment>
    <comment authorId="0" ref="F425">
      <text>
        <t xml:space="preserve">======
ID#AAAAakniZa0
Admin    (2022-06-04 20:26:50)
https://www.google.com/maps/dir/80+Ph%E1%BB%91+T%E1%BB%AB+Hoa,+Qu%E1%BA%A3ng+An,+T%C3%A2y+H%E1%BB%93,+H%C3%A0+N%E1%BB%99i/Tr%C6%B0%E1%BB%9Dng+Ti%E1%BB%83u+h%E1%BB%8Dc+Ng%C3%B4+Quy%E1%BB%81n,+Ng%C3%B5+Qu%E1%BB%B3nh,+Qu%E1%BB%B3nh+L%C3%B4i,+Hai+B%C3%A0+Tr%C6%B0ng,+H%C3%A0+N%E1%BB%99i/@21.0294531,105.8128774,13z/data=!3m1!4b1!4m14!4m13!1m5!1m1!1s0x3135aa5575a5ef9f:0xdda1d06b607a9e3a!2m2!1d105.830288!2d21.0585025!1m5!1m1!1s0x3135ac0c13b6b05d:0xc12d097903cffd50!2m2!1d105.8568276!2d21.0004253!3e0?hl=vi</t>
      </text>
    </comment>
    <comment authorId="0" ref="L485">
      <text>
        <t xml:space="preserve">======
ID#AAAAakniZaw
Admin    (2022-06-04 20:26:50)
https://www.google.com/maps/dir/92+Xu%C3%A2n+Di%E1%BB%87u,+Qu%E1%BA%A3ng+An,+T%C3%A2y+H%E1%BB%93,+H%C3%A0+N%E1%BB%99i/Tr%C6%B0%E1%BB%9Dng+Ti%E1%BB%83u+h%E1%BB%8Dc+%C4%90%E1%BB%81n+L%E1%BB%AB,+Ho%C3%A0ng+V%C4%83n+Th%E1%BB%A5,+Hai+B%C3%A0+Tr%C6%B0ng,+H%C3%A0+N%E1%BB%99i/@21.0396177,105.8271542,14z/data=!4m14!4m13!1m5!1m1!1s0x3135aaf89dc56db3:0x89d59da052f63f2d!2m2!1d105.8301976!2d21.0624516!1m5!1m1!1s0x3135ad65c7ad722f:0x88a18152b4447d3f!2m2!1d105.859925!2d20.9857273!3e0?hl=vi</t>
      </text>
    </comment>
    <comment authorId="0" ref="O425">
      <text>
        <t xml:space="preserve">======
ID#AAAAakniZas
Admin    (2022-06-04 20:26:50)
https://www.google.com/maps/dir/80+Ph%E1%BB%91+T%E1%BB%AB+Hoa,+Qu%E1%BA%A3ng+An,+T%C3%A2y+H%E1%BB%93,+H%C3%A0+N%E1%BB%99i/Tr%C6%B0%E1%BB%9Dng+Ti%E1%BB%83u+h%E1%BB%8Dc+Ng%C3%B4+Quy%E1%BB%81n,+Ng%C3%B5+Qu%E1%BB%B3nh,+Qu%E1%BB%B3nh+L%C3%B4i,+Hai+B%C3%A0+Tr%C6%B0ng,+H%C3%A0+N%E1%BB%99i/@21.0294531,105.8128774,13z/data=!3m1!4b1!4m14!4m13!1m5!1m1!1s0x3135aa5575a5ef9f:0xdda1d06b607a9e3a!2m2!1d105.830288!2d21.0585025!1m5!1m1!1s0x3135ac0c13b6b05d:0xc12d097903cffd50!2m2!1d105.8568276!2d21.0004253!3e0?hl=vi</t>
      </text>
    </comment>
    <comment authorId="0" ref="L185">
      <text>
        <t xml:space="preserve">======
ID#AAAAakniZao
Admin    (2022-06-04 20:26:50)
https://www.google.com/maps/dir/Ng%C3%B5+9+-+%C4%90%E1%BA%B7ng+Thai+Mai,+Qu%E1%BA%A3ng+An,+T%C3%A2y+H%E1%BB%93,+H%C3%A0+N%E1%BB%99i,+Vi%E1%BB%87t+Nam/Tr%C6%B0%E1%BB%9Dng+Ti%E1%BB%83u+h%E1%BB%8Dc+%C4%90%E1%BB%8Bnh+C%C3%B4ng,+%C4%90%E1%BB%8Bnh+C%C3%B4ng+H%E1%BA%A1,+%C4%90%E1%BB%8Bnh+C%C3%B4ng,+Ho%C3%A0ng+Mai,+H%C3%A0+N%E1%BB%99i/@21.0232238,105.7976533,13z/data=!3m1!4b1!4m13!4m12!1m5!1m1!1s0x3135aaf8eb1a11f5:0xee0f4c82f481dc99!2m2!1d105.8267648!2d21.0639212!1m5!1m1!1s0x3135acf5afed955f:0x1a3e704ba4f7d2ab!2m2!1d105.8267669!2d20.9831714?hl=vi</t>
      </text>
    </comment>
    <comment authorId="0" ref="I584">
      <text>
        <t xml:space="preserve">======
ID#AAAAakniZak
Admin    (2022-06-04 20:26:50)
https://www.google.com/maps/dir/Ng%C3%B5+9+-+%C4%90%E1%BA%B7ng+Thai+Mai,+Qu%E1%BA%A3ng+An,+T%C3%A2y+H%E1%BB%93,+H%C3%A0+N%E1%BB%99i,+Vi%E1%BB%87t+Nam/Tr%C6%B0%E1%BB%9Dng+Ti%E1%BB%83u+h%E1%BB%8Dc+T%E1%BB%A9+Hi%E1%BB%87p,+C%C6%B0%C6%A1ng+Ng%C3%B4,+C%E1%BB%95+%C4%90i%E1%BB%83n,+T%E1%BB%A9+Hi%E1%BB%87p,+Thanh+Tr%C3%AC,+H%C3%A0+N%E1%BB%99i/@21.0059936,105.7905053,12z/data=!3m1!4b1!4m13!4m12!1m5!1m1!1s0x3135aaf8eb1a11f5:0xee0f4c82f481dc99!2m2!1d105.8267648!2d21.0639212!1m5!1m1!1s0x3135adb842222129:0xaa3c4e4698214677!2m2!1d105.8511401!2d20.9477082?hl=vi</t>
      </text>
    </comment>
    <comment authorId="0" ref="L434">
      <text>
        <t xml:space="preserve">======
ID#AAAAakniZag
Admin    (2022-06-04 20:26:50)
https://www.google.com/maps/dir/19+%C4%90%C6%B0%E1%BB%9Dng+T%C3%B4+Ng%E1%BB%8Dc+V%C3%A2n,+Qu%E1%BA%A3ng+An,+T%C3%A2y+H%E1%BB%93,+H%C3%A0+N%E1%BB%99i/Tr%C6%B0%E1%BB%9Dng+ti%E1%BB%83u+h%E1%BB%8Dc+%C4%90%C3%B4ng+Ng%E1%BA%A1c+A,+%C4%90%C3%B4ng+Ng%E1%BA%A1c,+T%E1%BB%AB+Li%C3%AAm,+H%C3%A0+N%E1%BB%99i/@21.078217,105.783995,14z/data=!3m1!4b1!4m14!4m13!1m5!1m1!1s0x3135aafa080912d7:0x982abfaff7133841!2m2!1d105.8248692!2d21.0681552!1m5!1m1!1s0x3134553596196de1:0xfaf882a94e7bc89!2m2!1d105.7775013!2d21.0876527!3e0?hl=vi</t>
      </text>
    </comment>
    <comment authorId="0" ref="L275">
      <text>
        <t xml:space="preserve">======
ID#AAAAakniZac
Admin    (2022-06-04 20:26:50)
https://www.google.com/maps/dir/76+Ng%C3%B5+31+-+Xu%C3%A2n+Di%E1%BB%87u,+Qu%E1%BA%A3ng+An,+T%C3%A2y+H%E1%BB%93,+H%C3%A0+N%E1%BB%99i/Tr%C6%B0%E1%BB%9Dng+THCS+Nh%E1%BA%ADt+T%C3%A2n,+%C4%90%C6%B0%E1%BB%9Dng+L%E1%BA%A1c+Long+Qu%C3%A2n,+Nh%E1%BA%ADt+T%C3%A2n,+T%C3%A2y+H%E1%BB%93,+H%C3%A0+N%E1%BB%99i/@21.0691428,105.8115491,15z/data=!3m1!4b1!4m14!4m13!1m5!1m1!1s0x3135aaff224334a7:0x41a991ee2bc1afa5!2m2!1d105.8265808!2d21.0605278!1m5!1m1!1s0x3135aaeec1cce99b:0x47556dce875fa6ff!2m2!1d105.8132471!2d21.0731814!3e0?hl=vi</t>
      </text>
    </comment>
    <comment authorId="0" ref="F95">
      <text>
        <t xml:space="preserve">======
ID#AAAAakniZaY
Admin    (2022-06-04 20:26:50)
https://www.google.com/maps/dir/Ng%C3%B5+86+%C3%82u+C%C6%A1,+T%E1%BB%A9+Li%C3%AAn,+T%C3%A2y+H%E1%BB%93,+H%C3%A0+N%E1%BB%99i,+Vi%E1%BB%87t+Nam/Tr%C6%B0%E1%BB%9Dng+THCS+Th%C6%B0%E1%BB%A3ng+Thanh,+Th%C6%B0%E1%BB%A3ng+Thanh,+Long+Bi%C3%AAn,+H%C3%A0+N%E1%BB%99i/@21.0798093,105.8180544,13z/data=!3m1!4b1!4m13!4m12!1m5!1m1!1s0x3135aa569b9a0f29:0xaf342a14e3a2404a!2m2!1d105.8328033!2d21.0617098!1m5!1m1!1s0x3135a99a86c0fa1b:0x158afa73e3473cb2!2m2!1d105.8906995!2d21.0607933?hl=vi</t>
      </text>
    </comment>
    <comment authorId="0" ref="R245">
      <text>
        <t xml:space="preserve">======
ID#AAAAakniZaU
Admin    (2022-06-04 20:26:50)
https://www.google.com/maps/dir/Gamuda+Garden,+Asian+Highway+1,+Gamuda+Gardens,+Tr%E1%BA%A7n+Ph%C3%BA,+Ho%C3%A0ng+Mai,+H%C3%A0+N%E1%BB%99i/Tr%C6%B0%E1%BB%9Dng+THCS+Thanh+Tr%C3%AC,+Nguy%E1%BB%85n+Kho%C3%A1i,+Thanh+Tr%C3%AC,+Ho%C3%A0ng+Mai,+H%C3%A0+N%E1%BB%99i/@20.9810226,105.866016,14z/data=!3m1!4b1!4m14!4m13!1m5!1m1!1s0x3135af01b13f017f:0x79e71575c8bf9920!2m2!1d105.8743889!2d20.9733838!1m5!1m1!1s0x3135aeb0ffffffff:0x6977b1fee625b55c!2m2!1d105.8910767!2d20.9952913!3e0?hl=vi</t>
      </text>
    </comment>
    <comment authorId="0" ref="F465">
      <text>
        <t xml:space="preserve">======
ID#AAAAakniZaQ
Admin    (2022-06-04 20:26:50)
https://www.google.com/maps/dir/Khu+t%E1%BA%ADp+th%E1%BB%83+7.2+ha,+V%C4%A9nh+Ph%C3%BAc,+Ba+%C4%90%C3%ACnh,+H%C3%A0+N%E1%BB%99i/Tr%C6%B0%E1%BB%9Dng+Ti%E1%BB%83u+h%E1%BB%8Dc+Nam+Trung+Y%C3%AAn,+Khu+%C4%91%C3%B4+th%E1%BB%8B+Nam+Trung+Y%C3%AAn,+C%E1%BA%A7u+Gi%E1%BA%A5y,+H%C3%A0+N%E1%BB%99i/@21.0324267,105.7793486,14z/data=!3m1!4b1!4m14!4m13!1m5!1m1!1s0x3135ab17ac092dcb:0x88a553d91bcc994e!2m2!1d105.8081154!2d21.0429916!1m5!1m1!1s0x3135ab5468e5f871:0xcd70aa5ba3b4cce9!2m2!1d105.7859194!2d21.0181073!3e0?hl=vi</t>
      </text>
    </comment>
    <comment authorId="0" ref="I380">
      <text>
        <t xml:space="preserve">======
ID#AAAAakniZaM
Admin    (2022-06-04 20:26:50)
https://www.google.com/maps/dir/Ng.+100+V%C3%B5+Ch%C3%AD+C%C3%B4ng,+B%C3%A1i+%C3%82n,+Xu%C3%A2n+La,+T%C3%A2y+H%E1%BB%93,+H%C3%A0+N%E1%BB%99i,+Vi%E1%BB%87t+Nam/Tr%C6%B0%E1%BB%9Dng+Ti%E1%BB%83u+h%E1%BB%8Dc+Minh+Khai+A,+Ng%C3%B5+136+%C4%91%C6%B0%E1%BB%9Dng+C%E1%BA%A7u+Di%E1%BB%85n,+Th%C3%B4n+Ng%E1%BB%8Da+Long,+Minh+Khai,+T%E1%BB%AB+Li%C3%AAm,+Minh+Khai+T%E1%BB%AB+Li%C3%AAm+H%C3%A0+N%E1%BB%99i/@21.0492018,105.7570149,14z/data=!3m1!4b1!4m14!4m13!1m5!1m1!1s0x3135ab21f2707629:0xd81779aaea3821e7!2m2!1d105.8049971!2d21.0532056!1m5!1m1!1s0x313454f0eaa815fb:0xfff0cc34758b6fe1!2m2!1d105.7423664!2d21.0505991!3e0?hl=vi</t>
      </text>
    </comment>
    <comment authorId="0" ref="L524">
      <text>
        <t xml:space="preserve">======
ID#AAAAakniZaI
Admin    (2022-06-04 20:26:50)
https://www.google.com/maps/dir/35,+19+%C4%90%E1%BA%B7ng+Thai+Mai,+Qu%E1%BA%A3ng+An,+T%C3%A2y+H%E1%BB%93,+H%C3%A0+N%E1%BB%99i,+Vi%E1%BB%87t+Nam/Tr%C6%B0%E1%BB%9Dng+Ti%E1%BB%83u+h%E1%BB%8Dc+%C4%90%C3%B4ng+Th%C3%A1i,+V%C3%B5ng+Th%E1%BB%8B,+B%C6%B0%E1%BB%9Fi,+T%C3%A2y+H%E1%BB%93,+H%C3%A0+N%E1%BB%99i/@21.0599867,105.8066538,14z/data=!3m1!4b1!4m14!4m13!1m5!1m1!1s0x3135aaf8c1a4a4ff:0xfc525853d6d57d0f!2m2!1d105.8242489!2d21.0624246!1m5!1m1!1s0x3135ab194b8cf6d5:0x9b05eb77f333d9f3!2m2!1d105.8103446!2d21.0517207!3e0?hl=vi</t>
      </text>
    </comment>
    <comment authorId="0" ref="O465">
      <text>
        <t xml:space="preserve">======
ID#AAAAakniZaE
Admin    (2022-06-04 20:26:50)
https://www.google.com/maps/dir/Khu+t%E1%BA%ADp+th%E1%BB%83+7.2+ha,+V%C4%A9nh+Ph%C3%BAc,+Ba+%C4%90%C3%ACnh,+H%C3%A0+N%E1%BB%99i/Tr%C6%B0%E1%BB%9Dng+Ti%E1%BB%83u+h%E1%BB%8Dc+H%E1%BB%93+T%C3%B9ng+M%E1%BA%ADu,+Ph%C3%BA+Di%E1%BB%85n,+Nam+T%E1%BB%AB+Li%C3%AAm,+H%C3%A0+N%E1%BB%99i/@21.0324267,105.7793486,14z/data=!4m14!4m13!1m5!1m1!1s0x3135ab17ac092dcb:0x88a553d91bcc994e!2m2!1d105.8081154!2d21.0429916!1m5!1m1!1s0x313454c488f79179:0xe2f4378c96e90fab!2m2!1d105.7652339!2d21.0476137!3e0?hl=vi</t>
      </text>
    </comment>
    <comment authorId="0" ref="I535">
      <text>
        <t xml:space="preserve">======
ID#AAAAakniZaA
Admin    (2022-06-04 20:26:50)
https://www.google.com/maps/dir/58+%C4%90%C6%B0%E1%BB%9Dng+T%C3%B4+Ng%E1%BB%8Dc+V%C3%A2n,+Qu%E1%BA%A3ng+An,+T%C3%A2y+H%E1%BB%93,+H%C3%A0+N%E1%BB%99i/Tr%C6%B0%E1%BB%9Dng+ti%E1%BB%83u+h%E1%BB%8Dc+Ho%C3%A0ng+Di%E1%BB%87u,+%C4%90%E1%BB%99i+C%E1%BA%A5n,+C%E1%BB%91ng+V%E1%BB%8B,+Ba+%C4%90%C3%ACnh,+H%C3%A0+N%E1%BB%99i/@21.0570112,105.7967632,14z/data=!3m1!4b1!4m14!4m13!1m5!1m1!1s0x3135aaf74517d057:0x812a8d8a8819a42c!2m2!1d105.8240211!2d21.0687411!1m5!1m1!1s0x3135ab15a982d401:0x3fbdcfd6a9deef51!2m2!1d105.8078009!2d21.0373585!3e0?hl=vi</t>
      </text>
    </comment>
    <comment authorId="0" ref="F584">
      <text>
        <t xml:space="preserve">======
ID#AAAAakniZZ8
Admin    (2022-06-04 20:26:50)
https://www.google.com/maps/dir/Ng%C3%B5+9+-+%C4%90%E1%BA%B7ng+Thai+Mai,+Qu%E1%BA%A3ng+An,+T%C3%A2y+H%E1%BB%93,+H%C3%A0+N%E1%BB%99i,+Vi%E1%BB%87t+Nam/Tr%C6%B0%E1%BB%9Dng+Ti%E1%BB%83u+h%E1%BB%8Dc+Ng%C5%A9+Hi%E1%BB%87p,+Ng%C5%A9+Hi%E1%BB%87p,+Thanh+Tr%C3%AC,+H%C3%A0+N%E1%BB%99i/@20.9956003,105.7905053,12z/data=!3m1!4b1!4m13!4m12!1m5!1m1!1s0x3135aaf8eb1a11f5:0xee0f4c82f481dc99!2m2!1d105.8267648!2d21.0639212!1m5!1m1!1s0x3135adf18404ad29:0x61ec245929008070!2m2!1d105.8586625!2d20.9231129?hl=vi</t>
      </text>
    </comment>
    <comment authorId="0" ref="F50">
      <text>
        <t xml:space="preserve">======
ID#AAAAakniZZ4
Admin    (2022-06-04 20:26:50)
https://www.google.com/maps/dir/Ng%C3%B5+28+T%C3%A2y+H%E1%BB%93,+Qu%E1%BA%A3ng+An,+T%C3%A2y+H%E1%BB%93,+H%C3%A0+N%E1%BB%99i,+Vi%E1%BB%87t+Nam/Tr%C6%B0%E1%BB%9Dng+Ti%E1%BB%83u+H%E1%BB%8Dc+D%E1%BB%8Bch+V%E1%BB%8Dng+B,+Nguy%E1%BB%85n+Kh%C3%A1nh+To%C3%A0n,+D%E1%BB%8Bch+V%E1%BB%8Dng,+C%E1%BA%A7u+Gi%E1%BA%A5y,+H%C3%A0+N%E1%BB%99i/@21.0592864,105.7927351,14z/data=!3m1!4b1!4m13!4m12!1m5!1m1!1s0x3135aaf9be7a1623:0x56094cca959605d!2m2!1d105.8248197!2d21.06585!1m5!1m1!1s0x3135ab483fffffff:0xbba88b54ce8786f3!2m2!1d105.7966553!2d21.0384327?hl=vi</t>
      </text>
    </comment>
    <comment authorId="0" ref="F454">
      <text>
        <t xml:space="preserve">======
ID#AAAAakniZZ0
Admin    (2022-06-04 20:26:50)
https://www.google.com/maps/dir/24+Ng%C3%B5+31+-+Xu%C3%A2n+Di%E1%BB%87u,+Qu%E1%BA%A3ng+An,+T%C3%A2y+H%E1%BB%93,+H%C3%A0+N%E1%BB%99i/Tr%C6%B0%E1%BB%9Dng+PTCS+Nguy%E1%BB%85n+%C4%90%C3%ACnh+Chi%E1%BB%83u+H%C3%A0+N%E1%BB%99i,+L%E1%BA%A1c+Trung,+V%C4%A9nh+Tuy,+Hai+B%C3%A0+Tr%C6%B0ng,+H%C3%A0+N%E1%BB%99i/@21.0329003,105.811697,13z/data=!3m1!4b1!4m14!4m13!1m5!1m1!1s0x3135aaf8b6b356c9:0xf581794475513660!2m2!1d105.8279271!2d21.0621859!1m5!1m1!1s0x3135ac08f25adfcb:0x6b037e6e9b62e4d6!2m2!1d105.862794!2d21.0025776!3e0?hl=vi</t>
      </text>
    </comment>
    <comment authorId="0" ref="O550">
      <text>
        <t xml:space="preserve">======
ID#AAAAakniZZw
Admin    (2022-06-04 20:26:50)
https://www.google.com/maps/dir/12,+19+%C4%90%C6%B0%E1%BB%9Dng+T%C3%B4+Ng%E1%BB%8Dc+V%C3%A2n,+Qu%E1%BA%A3ng+An,+T%C3%A2y+H%E1%BB%93,+H%C3%A0+N%E1%BB%99i,+Vi%E1%BB%87t+Nam/Tr%C6%B0%E1%BB%9Dng+Ti%E1%BB%83u+h%E1%BB%8Dc+B%C3%A0+Tri%E1%BB%87u,+Th%C3%A1i+Phi%C3%AAn,+L%C3%AA+%C4%90%E1%BA%A1i+H%C3%A0nh,+Hai+B%C3%A0+Tr%C6%B0ng,+H%C3%A0+N%E1%BB%99i/@21.0387074,105.810168,13z/data=!3m1!4b1!4m14!4m13!1m5!1m1!1s0x3135aafa080912d7:0xb6d05e21af01c746!2m2!1d105.8248692!2d21.0681552!1m5!1m1!1s0x3135ab8b03307a6d:0x87f1a44ca05f9ff8!2m2!1d105.8504566!2d21.0106748!3e0?hl=vi</t>
      </text>
    </comment>
    <comment authorId="0" ref="L259">
      <text>
        <t xml:space="preserve">======
ID#AAAAakniZZs
Admin    (2022-06-04 20:26:50)
https://www.google.com/maps/dir/28+%C4%90%E1%BB%97+%C4%90%E1%BB%A9c+D%E1%BB%A5c,+M%E1%BB%85+Tr%C3%AC,+T%E1%BB%AB+Li%C3%AAm,+H%C3%A0+N%E1%BB%99i/Tr%C6%B0%E1%BB%9Dng+Ti%E1%BB%83u+h%E1%BB%8Dc+L%C3%AA+V%C4%83n+T%C3%A1m,+Ngo%CC%83+40+Ta%CC%A3+Quang+B%C6%B0%CC%89u,+B%C3%A1ch+Khoa,+Hai+B%C3%A0+Tr%C6%B0ng,+H%C3%A0+N%E1%BB%99i/@21.003319,105.7865361,14z/data=!4m14!4m13!1m5!1m1!1s0x3135acab518fef7d:0x3185e670b4bce869!2m2!1d105.7825092!2d21.0088033!1m5!1m1!1s0x3135ac76b977c32d:0xbaeb918a53542992!2m2!1d105.8454552!2d21.0030499!3e0?hl=vi</t>
      </text>
    </comment>
    <comment authorId="0" ref="I159">
      <text>
        <t xml:space="preserve">======
ID#AAAAakniZZo
Admin    (2022-06-04 20:26:50)
https://www.google.com/maps/dir/50+Ng%C3%B5+31+-+Xu%C3%A2n+Di%E1%BB%87u,+Qu%E1%BA%A3ng+An,+T%C3%A2y+H%E1%BB%93,+H%C3%A0+N%E1%BB%99i,+Vi%E1%BB%87t+Nam/Tr%C6%B0%E1%BB%9Dng+Ti%E1%BB%83u+h%E1%BB%8Dc+T%C3%A2y+S%C6%A1n,+Ph%E1%BB%91+L%C3%AA+%C4%90%E1%BA%A1i+H%C3%A0nh,+L%C3%AA+%C4%90%E1%BA%A1i+H%C3%A0nh,+Hai+B%C3%A0+Tr%C6%B0ng,+H%C3%A0+N%E1%BB%99i/@21.0372598,105.804468,13z/data=!3m1!4b1!4m13!4m12!1m5!1m1!1s0x3135aaff3b436815:0xf40b5e9806ad6028!2m2!1d105.8273025!2d21.0612634!1m5!1m1!1s0x3135ab8bef513655:0x669bdeafc2b80689!2m2!1d105.8468401!2d21.0128814?hl=vi</t>
      </text>
    </comment>
    <comment authorId="0" ref="I524">
      <text>
        <t xml:space="preserve">======
ID#AAAAakniZZk
Admin    (2022-06-04 20:26:50)
https://www.google.com/maps/dir/35,+19+%C4%90%E1%BA%B7ng+Thai+Mai,+Qu%E1%BA%A3ng+An,+T%C3%A2y+H%E1%BB%93,+H%C3%A0+N%E1%BB%99i,+Vi%E1%BB%87t+Nam/Tr%C6%B0%E1%BB%9Dng+Ti%E1%BB%83u+h%E1%BB%8Dc+Nam+Th%C3%A0nh+C%C3%B4ng,+Nguy%C3%AAn+H%E1%BB%93ng,+Khu+t%E1%BA%ADp+th%E1%BB%83+Nam+Th%C3%A0nh+C%C3%B4ng,+L%C3%A1ng+H%E1%BA%A1,+%C4%90%E1%BB%91ng+%C4%90a,+H%C3%A0+N%E1%BB%99i/@21.0466807,105.7840104,13z/data=!3m1!4b1!4m14!4m13!1m5!1m1!1s0x3135aaf8c1a4a4ff:0xfc525853d6d57d0f!2m2!1d105.8242489!2d21.0624246!1m5!1m1!1s0x3135ab611497db0b:0x11c77b2c95822852!2m2!1d105.8099253!2d21.0153374!3e0?hl=vi</t>
      </text>
    </comment>
    <comment authorId="0" ref="F259">
      <text>
        <t xml:space="preserve">======
ID#AAAAakniZZg
Admin    (2022-06-04 20:26:50)
https://www.google.com/maps/dir/28+%C4%90%E1%BB%97+%C4%90%E1%BB%A9c+D%E1%BB%A5c,+M%E1%BB%85+Tr%C3%AC,+T%E1%BB%AB+Li%C3%AAm,+H%C3%A0+N%E1%BB%99i/Tr%C6%B0%E1%BB%9Dng+Ti%E1%BB%83u+h%E1%BB%8Dc+Kh%C6%B0%C6%A1ng+Mai,+Nguy%E1%BB%85n+Ng%E1%BB%8Dc+N%E1%BA%A1i,+Kh%C6%B0%C6%A1ng+Mai,+Thanh+Xu%C3%A2n,+H%C3%A0+N%E1%BB%99i/@21.003319,105.7865361,14z/data=!3m1!4b1!4m14!4m13!1m5!1m1!1s0x3135acab518fef7d:0x3185e670b4bce869!2m2!1d105.7825092!2d21.0088033!1m5!1m1!1s0x3135ac8624585053:0x528704231175bc28!2m2!1d105.825177!2d20.9988121!3e0?hl=vi</t>
      </text>
    </comment>
    <comment authorId="0" ref="R335">
      <text>
        <t xml:space="preserve">======
ID#AAAAakniZZc
Admin    (2022-06-04 20:26:50)
https://www.google.com/maps/dir/219+Ph%C3%B4%CC%81+Trung+Ki%CC%81nh,+Y%C3%AAn+Ho%C3%A0,+C%E1%BA%A7u+Gi%E1%BA%A5y,+H%C3%A0+N%E1%BB%99i/Tr%C6%B0%E1%BB%9Dng+Ti%E1%BB%83u+h%E1%BB%8Dc+T%C3%A2y+S%C6%A1n,+Ph%E1%BB%91+L%C3%AA+%C4%90%E1%BA%A1i+H%C3%A0nh,+L%C3%AA+%C4%90%E1%BA%A1i+H%C3%A0nh,+Hai+B%C3%A0+Tr%C6%B0ng,+H%C3%A0+N%E1%BB%99i/@21.0091616,105.8019624,14z/data=!3m1!4b1!4m14!4m13!1m5!1m1!1s0x3135ab50d9500a4f:0x3490fb756ccc73a6!2m2!1d105.7915598!2d21.0200639!1m5!1m1!1s0x3135ab8bef513655:0x669bdeafc2b80689!2m2!1d105.8468401!2d21.0128814!3e0?hl=vi</t>
      </text>
    </comment>
    <comment authorId="0" ref="I374">
      <text>
        <t xml:space="preserve">======
ID#AAAAakniZZY
Admin    (2022-06-04 20:26:50)
https://www.google.com/maps/dir/28+Xu%C3%A2n+Di%E1%BB%87u,+Qu%E1%BA%A3ng+An,+T%C3%A2y+H%E1%BB%93,+H%C3%A0+N%E1%BB%99i/Tr%C6%B0%E1%BB%9Dng+Ti%E1%BB%83u+h%E1%BB%8Dc+Long+Bi%C3%AAn,+%C4%90%C6%B0%E1%BB%9Dng+B%C3%A1t+Kh%E1%BB%91i,+p.+Long+Bi%C3%AAn,+Long+Bi%C3%AAn,+H%C3%A0+N%E1%BB%99i/@21.0428501,105.8435061,14z/data=!3m1!4b1!4m14!4m13!1m5!1m1!1s0x3135aa542aed0d51:0x165433f153abf75e!2m2!1d105.832097!2d21.0612613!1m5!1m1!1s0x3135a942e19b243d:0xe6b5a42b764dce72!2m2!1d105.8899536!2d21.0243606!3e0?hl=vi</t>
      </text>
    </comment>
    <comment authorId="0" ref="O324">
      <text>
        <t xml:space="preserve">======
ID#AAAAakniZZU
Admin    (2022-06-04 20:26:50)
https://www.google.com/maps/dir/%C4%90.+Ven+H%E1%BB%93+Ba+M%E1%BA%ABu,+Ph%C6%B0%C6%A1ng+Li%C3%AAn,+%C4%90%E1%BB%91ng+%C4%90a,+H%C3%A0+N%E1%BB%99i,+Vi%E1%BB%87t+Nam/Tr%C6%B0%E1%BB%9Dng+Ti%E1%BB%83u+h%E1%BB%8Dc+Tr%E1%BA%A7n+Qu%E1%BB%91c+To%E1%BA%A3n,+Nh%C3%A0+Chung,+H%C3%A0ng+Tr%E1%BB%91ng,+Ho%C3%A0n+Ki%E1%BA%BFm,+H%C3%A0+N%E1%BB%99i/@21.0173018,105.8370072,15z/data=!3m1!4b1!4m14!4m13!1m5!1m1!1s0x3135ab862f9f7971:0xd6f61787995e40e8!2m2!1d105.8410907!2d21.012183!1m5!1m1!1s0x3135ab94f02ccb8b:0xc81d73a81aa2f0e0!2m2!1d105.8504746!2d21.0270672!3e0?hl=vi</t>
      </text>
    </comment>
    <comment authorId="0" ref="I85">
      <text>
        <t xml:space="preserve">======
ID#AAAAakniZZQ
Admin    (2022-06-04 20:26:50)
https://www.google.com/maps/dir/51+P.+Qu%E1%BA%A7n+Ng%E1%BB%B1a,+Li%E1%BB%85u+Giai,+Ba+%C4%90%C3%ACnh,+H%C3%A0+N%E1%BB%99i,+Vi%E1%BB%87t+Nam/Tr%C6%B0%E1%BB%9Dng+THCS+V%C4%A9nh+H%C6%B0ng,+Ph%E1%BB%91+%C4%90%C3%B4ng+Thi%C3%AAn,+V%C4%A9nh+H%C6%B0ng,+Ho%C3%A0ng+Mai,+H%C3%A0+N%E1%BB%99i/@21.0131574,105.8120063,13z/data=!3m1!4b1!4m13!4m12!1m5!1m1!1s0x3135ab11a270d385:0xd85ef3f4a2f52681!2m2!1d105.8151284!2d21.0412452!1m5!1m1!1s0x3135aea74a0c0e4f:0x9b3699c84b07ad99!2m2!1d105.8792694!2d20.9880297?hl=vi</t>
      </text>
    </comment>
    <comment authorId="0" ref="L390">
      <text>
        <t xml:space="preserve">======
ID#AAAAakniZZM
Admin    (2022-06-04 20:26:50)
https://www.google.com/maps/dir/28+Ng%C3%B5+31+-+Xu%C3%A2n+Di%E1%BB%87u,+Qu%E1%BA%A3ng+An,+T%C3%A2y+H%E1%BB%93,+H%C3%A0+N%E1%BB%99i/Tr%C6%B0%E1%BB%9Dng+Ti%E1%BB%83u+h%E1%BB%8Dc+D%E1%BB%8Bch+V%E1%BB%8Dng+A,+Xu%C3%A2n+Th%E1%BB%A7y,+l%C3%A0ng+V%C3%B2ng,+D%E1%BB%8Bch+V%E1%BB%8Dng+H%E1%BA%ADu,+C%E1%BA%A7u+Gi%E1%BA%A5y,+H%C3%A0+N%E1%BB%99i/@21.0540686,105.7926059,14z/data=!3m1!4b1!4m14!4m13!1m5!1m1!1s0x3135aaf8b411413b:0xa7e915e225b82187!2m2!1d105.8278429!2d21.0620992!1m5!1m1!1s0x3135ab4aec09d629:0x8746feff494f2c76!2m2!1d105.7836524!2d21.0352022!3e0?hl=vi</t>
      </text>
    </comment>
    <comment authorId="0" ref="R475">
      <text>
        <t xml:space="preserve">======
ID#AAAAakniZZI
Admin    (2022-06-04 20:26:50)
https://www.google.com/maps/dir/128+Th%E1%BB%A5y+Khu%C3%AA,+Ba+%C4%90%C3%ACnh,+H%C3%A0+N%E1%BB%99i/Tr%C6%B0%E1%BB%9Dng+Ti%E1%BB%83u+h%E1%BB%8Dc+B%C3%A0+Tri%E1%BB%87u,+Th%C3%A1i+Phi%C3%AAn,+L%C3%AA+%C4%90%E1%BA%A1i+H%C3%A0nh,+Hai+B%C3%A0+Tr%C6%B0ng,+H%C3%A0+N%E1%BB%99i/@21.0251642,105.8277728,14z/data=!3m1!4b1!4m14!4m13!1m5!1m1!1s0x3135ab0f144cd887:0xe0a6505c527f34ba!2m2!1d105.8251603!2d21.0424171!1m5!1m1!1s0x3135ab8b03307a6d:0x87f1a44ca05f9ff8!2m2!1d105.8504566!2d21.0106748!3e0?hl=vi</t>
      </text>
    </comment>
    <comment authorId="0" ref="R444">
      <text>
        <t xml:space="preserve">======
ID#AAAAakniZZE
Admin    (2022-06-04 20:26:50)
https://www.google.com/maps/dir/Chung+c%C6%B0+Rose+Town+79+Ng%E1%BB%8Dc+H%E1%BB%93i,+%C4%90%C6%B0%E1%BB%9Dng+Ng%E1%BB%8Dc+H%E1%BB%93i,+P,+Ho%C3%A0ng+Li%E1%BB%87t,+Ho%C3%A0ng+Mai,+H%C3%A0+N%E1%BB%99i/Tr%C6%B0%E1%BB%9Dng+Ti%E1%BB%83u+h%E1%BB%8Dc+B+th%E1%BB%8B+tr%E1%BA%A5n+V%C4%83n+%C4%90i%E1%BB%83n,+Y%C3%AAn+Ng%C6%B0u,+Tam+Hi%E1%BB%87p,+Thanh+Tr%C3%AC,+H%C3%A0+N%E1%BB%99i/@20.9570882,105.8392465,16z/data=!3m1!4b1!4m14!4m13!1m5!1m1!1s0x31356d0cbafe60f5:0xeba4f5c1e3a3c4c5!2m2!1d105.8435263!2d20.9597882!1m5!1m1!1s0x3135adb03219f12b:0xd93b337c3f4c743d!2m2!1d105.8414569!2d20.952834!3e0?hl=vi</t>
      </text>
    </comment>
    <comment authorId="0" ref="L365">
      <text>
        <t xml:space="preserve">======
ID#AAAAakniZZA
Admin    (2022-06-04 20:26:50)
https://www.google.com/maps/dir/Ng%C3%B5+11+%C4%90%C6%B0%E1%BB%9Dng+T%C3%A2y+H%E1%BB%93,+Qu%E1%BA%A3ng+An,+T%C3%A2y+H%E1%BB%93,+H%C3%A0+N%E1%BB%99i,+Vi%E1%BB%87t+Nam/Tr%C6%B0%E1%BB%9Dng+Ti%E1%BB%83u+h%E1%BB%8Dc+Ph%C3%BA+Di%E1%BB%85n,+%C4%90%C6%B0%E1%BB%9Dng+H%E1%BB%8Fa+L%C3%B2,+Ph%C3%BA+Di%E1%BB%85n,+T%E1%BB%AB+Li%C3%AAm,+H%C3%A0+N%E1%BB%99i/@21.0654729,105.7581722,13z/data=!3m1!4b1!4m14!4m13!1m5!1m1!1s0x3135aaf9b415e31d:0xe17950311b14486b!2m2!1d105.8261232!2d21.0655086!1m5!1m1!1s0x313455d43e3b4d9b:0xd06860c6432f6905!2m2!1d105.759128!2d21.049918!3e0?hl=vi</t>
      </text>
    </comment>
    <comment authorId="0" ref="O524">
      <text>
        <t xml:space="preserve">======
ID#AAAAakniZY8
Admin    (2022-06-04 20:26:50)
https://www.google.com/maps/dir/35,+19+%C4%90%E1%BA%B7ng+Thai+Mai,+Qu%E1%BA%A3ng+An,+T%C3%A2y+H%E1%BB%93,+H%C3%A0+N%E1%BB%99i,+Vi%E1%BB%87t+Nam/Tr%C6%B0%E1%BB%9Dng+Ti%E1%BB%83u+h%E1%BB%8Dc+Chu+V%C4%83n+An,+Th%E1%BB%A5y+Khu%C3%AA,+T%C3%A2y+H%E1%BB%93,+H%C3%A0+N%E1%BB%99i/@21.052998,105.8196473,15z/data=!3m1!4b1!4m14!4m13!1m5!1m1!1s0x3135aaf8c1a4a4ff:0xfc525853d6d57d0f!2m2!1d105.8242489!2d21.0624246!1m5!1m1!1s0x3135ab08c257101b:0x74f2797adbfd7fa4!2m2!1d105.8177258!2d21.0435931!3e0?hl=vi</t>
      </text>
    </comment>
    <comment authorId="0" ref="I554">
      <text>
        <t xml:space="preserve">======
ID#AAAAakniZY4
Admin    (2022-06-04 20:26:50)
https://www.google.com/maps/dir/66+Xu%C3%A2n+Di%E1%BB%87u,+Qu%E1%BA%A3ng+An,+T%C3%A2y+H%E1%BB%93,+H%C3%A0+N%E1%BB%99i/Tr%C6%B0%E1%BB%9Dng+Ti%E1%BB%83u+h%E1%BB%8Dc+Ng%C3%B4+Quy%E1%BB%81n,+Ng%C3%B5+Qu%E1%BB%B3nh,+Qu%E1%BB%B3nh+L%C3%B4i,+Hai+B%C3%A0+Tr%C6%B0ng,+H%C3%A0+N%E1%BB%99i/@21.0307708,105.8130169,13z/data=!3m1!4b1!4m14!4m13!1m5!1m1!1s0x3135aa5621fa0a77:0x86a00659d52c9c4!2m2!1d105.8306574!2d21.0620363!1m5!1m1!1s0x3135ac0c13b6b05d:0xc12d097903cffd50!2m2!1d105.8568276!2d21.0004253!3e0?hl=vi</t>
      </text>
    </comment>
    <comment authorId="0" ref="F290">
      <text>
        <t xml:space="preserve">======
ID#AAAAakniZY0
Admin    (2022-06-04 20:26:50)
+Hồ,+Hà+Nội,+Việt+Nam/Trường+tiểu+học+Trần+Phú,+phân+hiệu+2,+Mộ+Lao,+Hà+Đông,+Hà+Nội/@21.0158876,105.7733221,13z/data=!3m1!4b1!4m14!4m13!1m5!1m1!1s0x3135abac89390285:0xa12892beb6b3da4!2m2!1d105.8355013!2d21.0537153!1m5!1m1!1s0x3134532d4eeca61b:0x4bdcf0639d56409e!2m2!1d105.7816059!2d20.9782377!3e0?hl=vi</t>
      </text>
    </comment>
    <comment authorId="0" ref="L385">
      <text>
        <t xml:space="preserve">======
ID#AAAAakniZYw
Admin    (2022-06-04 20:26:50)
https://www.google.com/maps/dir/28+Ng%C3%B5+31+-+Xu%C3%A2n+Di%E1%BB%87u,+Qu%E1%BA%A3ng+An,+T%C3%A2y+H%E1%BB%93,+H%C3%A0+N%E1%BB%99i/Tr%C6%B0%E1%BB%9Dng+Ti%E1%BB%83u+h%E1%BB%8Dc+T%C3%A2y+S%C6%A1n,+Ph%E1%BB%91+L%C3%AA+%C4%90%E1%BA%A1i+H%C3%A0nh,+L%C3%AA+%C4%90%E1%BA%A1i+H%C3%A0nh,+Hai+B%C3%A0+Tr%C6%B0ng,+H%C3%A0+N%E1%BB%99i/@21.037847,105.8068397,13z/data=!3m1!4b1!4m14!4m13!1m5!1m1!1s0x3135aaf8b411413b:0xa7e915e225b82187!2m2!1d105.8278429!2d21.0620992!1m5!1m1!1s0x3135ab8bef513655:0x669bdeafc2b80689!2m2!1d105.8468401!2d21.0128814!3e0?hl=vi</t>
      </text>
    </comment>
    <comment authorId="0" ref="L504">
      <text>
        <t xml:space="preserve">======
ID#AAAAakniZYs
Admin    (2022-06-04 20:26:50)
https://www.google.com/maps/dir/22+V%C3%B5ng+Th%E1%BB%8B,+B%C6%B0%E1%BB%9Fi,+T%C3%A2y+H%E1%BB%93,+H%C3%A0+N%E1%BB%99i,+Vi%E1%BB%87t+Nam/Tr%C6%B0%E1%BB%9Dng+ti%E1%BB%83u+h%E1%BB%8Dc+Minh+Khai,+Ng%C3%B5+Qu%E1%BB%B3nh,+Thanh+Nh%C3%A0n,+Hai+B%C3%A0+Tr%C6%B0ng,+H%C3%A0+N%E1%BB%99i/@21.025616,105.7905234,13z/data=!3m1!4b1!4m14!4m13!1m5!1m1!1s0x3135ab1951739c97:0x9a92f384223643be!2m2!1d105.8109919!2d21.0511761!1m5!1m1!1s0x3135ac752a5d46fb:0xc8bb792b6bc633aa!2m2!1d105.8522402!2d21.0044829!3e0?hl=vi</t>
      </text>
    </comment>
    <comment authorId="0" ref="I234">
      <text>
        <t xml:space="preserve">======
ID#AAAAakniZYo
Admin    (2022-06-04 20:26:50)
g+An,+Tây+Hồ,+Hà+Nội/Trường+Tiểu+học+Kim+Giang,+Hoàng+Đạo+Thành,+Kim+Giang,+Thanh+Xuân,+Hà+Nội/@21.0252009,105.7497595,12z/data=!3m1!4b1!4m14!4m13!1m5!1m1!1s0x3135aafbd62e7f85:0x5276f5ba7f0a419c!2m2!1d105.8231487!2d21.0645683!1m5!1m1!1s0x3135acec1e99b985:0x49bdffaa96328e1d!2m2!1d105.8129915!2d20.9829507!3e0?hl=vi</t>
      </text>
    </comment>
    <comment authorId="0" ref="F280">
      <text>
        <t xml:space="preserve">======
ID#AAAAakniZYk
Admin    (2022-06-04 20:26:50)
https://www.google.com/maps/dir/Paradise+Home+-+2E+Alley+32%2F12+To+Ngoc+Van,+Tay+Ho,+%C4%90%C6%B0%E1%BB%9Dng+T%C3%B4+Ng%E1%BB%8Dc+V%C3%A2n,+Qu%E1%BA%A3ng+An,+T%C3%A2y+H%E1%BB%93,+H%C3%A0+N%E1%BB%99i/Tr%C6%B0%E1%BB%9Dng+Ti%E1%BB%83u+h%E1%BB%8Dc+Nam+Th%C3%A0nh+C%C3%B4ng,+Nguy%C3%AAn+H%E1%BB%93ng,+Khu+t%E1%BA%ADp+th%E1%BB%83+Nam+Th%C3%A0nh+C%C3%B4ng,+L%C3%A1ng+H%E1%BA%A1,+%C4%90%E1%BB%91ng+%C4%90a,+H%C3%A0+N%E1%BB%99i/@21.0461254,105.7840104,13z/data=!3m1!4b1!4m14!4m13!1m5!1m1!1s0x3135ab06d9ba5bf1:0xadb39c90e560f653!2m2!1d105.8250206!2d21.0687086!1m5!1m1!1s0x3135ab611497db0b:0x11c77b2c95822852!2m2!1d105.8099253!2d21.0153374!3e0?hl=vi</t>
      </text>
    </comment>
    <comment authorId="0" ref="R215">
      <text>
        <t xml:space="preserve">======
ID#AAAAakniZYg
Admin    (2022-06-04 20:26:49)
https://www.google.com/maps/dir/8+V%C3%B5ng+Th%E1%BB%8B,+B%C6%B0%E1%BB%9Fi,+T%C3%A2y+H%E1%BB%93,+H%C3%A0+N%E1%BB%99i/Tr%C6%B0%E1%BB%9Dng+THCS+Ng%E1%BB%8Dc+L%C3%A2m,+Ng%C3%B5+370+Nguy%E1%BB%85n+V%C4%83n+C%E1%BB%AB,+B%E1%BB%93+%C4%90%E1%BB%81,+Long+Bi%C3%AAn,+H%C3%A0+N%E1%BB%99i/@21.0798094,105.811699,13z/data=!3m1!4b1!4m14!4m13!1m5!1m1!1s0x3135ab193957334b:0xd8f5cbb430124592!2m2!1d105.8095257!2d21.0509063!1m5!1m1!1s0x3135abda7da583e1:0xa534068d69eac35c!2m2!1d105.8761045!2d21.0449735!3e0?hl=vi</t>
      </text>
    </comment>
    <comment authorId="0" ref="F235">
      <text>
        <t xml:space="preserve">======
ID#AAAAakniZYc
Admin    (2022-06-04 20:26:49)
https://www.google.com/maps/dir/41+%C4%90%C6%B0%E1%BB%9Dng+T%C3%A2y+H%E1%BB%93,+Qu%E1%BA%A3ng+An,+T%C3%A2y+H%E1%BB%93,+H%C3%A0+N%E1%BB%99i/Tr%C6%B0%E1%BB%9Dng+Ti%E1%BB%83u+h%E1%BB%8Dc+C%E1%BB%95+Nhu%E1%BA%BF+2B,+Ng%C3%B5+145+%C4%90%C6%B0%E1%BB%9Dng+C%E1%BB%95+Nhu%E1%BA%BF,+C%E1%BB%95+Nhu%E1%BA%BF+2,+T%E1%BB%AB+Li%C3%AAm,+H%C3%A0+N%E1%BB%99i/@21.0690887,105.7846732,14z/data=!3m1!4b1!4m14!4m13!1m5!1m1!1s0x3135aafbd62e7f85:0x5276f5ba7f0a419c!2m2!1d105.8231487!2d21.0645683!1m5!1m1!1s0x3134552a6d426e0d:0x50830eb064fd34a0!2m2!1d105.7778025!2d21.0616053!3e0?hl=vi</t>
      </text>
    </comment>
    <comment authorId="0" ref="L99">
      <text>
        <t xml:space="preserve">======
ID#AAAAakniZYY
Admin    (2022-06-04 20:26:49)
https://www.google.com/maps/dir/Ng%C3%B5+279+%C4%90%E1%BB%99i+C%E1%BA%A5n,+Ng%E1%BB%8Dc+H%C3%A0,+Ba+%C4%90%C3%ACnh,+H%C3%A0+N%E1%BB%99i,+Vi%E1%BB%87t+Nam/Tr%C6%B0%E1%BB%9Dng+THCS+%C4%90%C3%B4ng+Th%C3%A1i,+Ph%E1%BB%91+Tr%C3%ADch+S%C3%A0i,+B%C6%B0%E1%BB%9Fi,+T%C3%A2y+H%E1%BB%93,+H%C3%A0+N%E1%BB%99i/@21.04316,105.8096422,15z/data=!3m1!4b1!4m13!4m12!1m5!1m1!1s0x3135ab0cfefbea87:0x101cabbaec2b41a6!2m2!1d105.8205144!2d21.0372557!1m5!1m1!1s0x3135ab1b8dc80135:0x21f8acba1d3808cb!2m2!1d105.8130831!2d21.0509712?hl=vi</t>
      </text>
    </comment>
    <comment authorId="0" ref="I299">
      <text>
        <t xml:space="preserve">======
ID#AAAAakniZYU
Admin    (2022-06-04 20:26:49)
https://www.google.com/maps/dir/%C4%90.+Ven+H%E1%BB%93+Ba+M%E1%BA%ABu,+Ph%C6%B0%C6%A1ng+Li%C3%AAn,+%C4%90%E1%BB%91ng+%C4%90a,+H%C3%A0+N%E1%BB%99i,+Vi%E1%BB%87t+Nam/Tr%C6%B0%E1%BB%9Dng+ti%E1%BB%83u+h%E1%BB%8Dc+Ph%C6%B0%C6%A1ng+Li%E1%BB%87t,+Ph%E1%BB%91+Ph%C6%B0%C6%A1ng+Li%E1%BB%87t,+Ph%C6%B0%C6%A1ng+Li%E1%BB%87t,+Thanh+Xu%C3%A2n,+H%C3%A0+N%E1%BB%99i/@21.0045582,105.8264134,15z/data=!3m1!4b1!4m14!4m13!1m5!1m1!1s0x3135ab862f9f7971:0xd6f61787995e40e8!2m2!1d105.8410907!2d21.012183!1m5!1m1!1s0x3135ac7ad2fd69ab:0x10ec20f8894b3600!2m2!1d105.8383924!2d20.9972055!3e0?hl=vi</t>
      </text>
    </comment>
    <comment authorId="0" ref="F550">
      <text>
        <t xml:space="preserve">======
ID#AAAAakniZYQ
Admin    (2022-06-04 20:26:49)
https://www.google.com/maps/dir/12,+19+%C4%90%C6%B0%E1%BB%9Dng+T%C3%B4+Ng%E1%BB%8Dc+V%C3%A2n,+Qu%E1%BA%A3ng+An,+T%C3%A2y+H%E1%BB%93,+H%C3%A0+N%E1%BB%99i,+Vi%E1%BB%87t+Nam/Tr%C6%B0%E1%BB%9Dng+Ti%E1%BB%83u+h%E1%BB%8Dc+Ngh%C4%A9a+%C4%90%C3%B4,+Ho%C3%A0ng+Qu%E1%BB%91c+Vi%E1%BB%87t,+Ngh%C4%A9a+%C4%90%C3%B4,+C%E1%BA%A7u+Gi%E1%BA%A5y,+H%C3%A0+N%E1%BB%99i/@21.059535,105.7926085,14z/data=!4m14!4m13!1m5!1m1!1s0x3135aafa080912d7:0xb6d05e21af01c746!2m2!1d105.8248692!2d21.0681552!1m5!1m1!1s0x3135ab253294877b:0xd74f46801b48a8c0!2m2!1d105.7958205!2d21.0468025!3e0?hl=vi</t>
      </text>
    </comment>
    <comment authorId="0" ref="O305">
      <text>
        <t xml:space="preserve">======
ID#AAAAakniZYM
Admin    (2022-06-04 20:26:49)
https://www.google.com/maps/dir/Ng.+92+%C3%82u+C%C6%A1,+T%E1%BB%A9+Li%C3%AAn,+T%C3%A2y+H%E1%BB%93,+H%C3%A0+N%E1%BB%99i,+Vi%E1%BB%87t+Nam/Tr%C6%B0%E1%BB%9Dng+Ti%E1%BB%83u+h%E1%BB%8Dc+T%C3%A2y+S%C6%A1n,+Ph%E1%BB%91+L%C3%AA+%C4%90%E1%BA%A1i+H%C3%A0nh,+L%C3%AA+%C4%90%E1%BA%A1i+H%C3%A0nh,+Hai+B%C3%A0+Tr%C6%B0ng,+H%C3%A0+N%E1%BB%99i/@21.0381538,105.8089915,13z/data=!3m1!4b1!4m14!4m13!1m5!1m1!1s0x3135aa5684e3a30b:0xca1758dca2d68fde!2m2!1d105.8330569!2d21.0620928!1m5!1m1!1s0x3135ab8bef513655:0x669bdeafc2b80689!2m2!1d105.8468401!2d21.0128814!3e0?hl=vi</t>
      </text>
    </comment>
    <comment authorId="0" ref="I75">
      <text>
        <t xml:space="preserve">======
ID#AAAAakniZYI
Admin    (2022-06-04 20:26:49)
https://www.google.com/maps/dir/92+Xu%C3%A2n+Di%E1%BB%87u,+Qu%E1%BA%A3ng+An,+T%C3%A2y+H%E1%BB%93,+H%C3%A0+N%E1%BB%99i/Tr%C6%B0%E1%BB%9Dng+Ti%E1%BB%83u+h%E1%BB%8Dc+L%C3%AA+Ng%E1%BB%8Dc+H%C3%A2n,+L%C3%B2+%C4%90%C3%BAc,+Ph%E1%BA%A1m+%C4%90%C3%ACnh+H%E1%BB%93,+Hai+B%C3%A0+Tr%C6%B0ng,+H%C3%A0+N%E1%BB%99i/@21.0392603,105.8284286,14z/data=!3m1!4b1!4m13!4m12!1m5!1m1!1s0x3135aaf89dc56db3:0x89d59da052f63f2d!2m2!1d105.8301976!2d21.0624516!1m5!1m1!1s0x3135abf242d0639b:0x1bf6818a43aad4c8!2m2!1d105.8561293!2d21.0167981?hl=vi</t>
      </text>
    </comment>
    <comment authorId="0" ref="R214">
      <text>
        <t xml:space="preserve">======
ID#AAAAakniZYE
Admin    (2022-06-04 20:26:49)
https://www.google.com/maps/dir/8+V%C3%B5ng+Th%E1%BB%8B,+B%C6%B0%E1%BB%9Fi,+T%C3%A2y+H%E1%BB%93,+H%C3%A0+N%E1%BB%99i/Tr%C6%B0%E1%BB%9Dng+THCS+Giang+Bi%C3%AAn,+Giang+Bi%C3%AAn,+H%C3%B2a+Binh,+Giang+Bi%C3%AAn,+Long+Bi%C3%AAn,+H%C3%A0+N%E1%BB%99i/@21.0757684,105.8270514,13z/data=!3m1!4b1!4m14!4m13!1m5!1m1!1s0x3135ab193957334b:0xd8f5cbb430124592!2m2!1d105.8095257!2d21.0509063!1m5!1m1!1s0x3135a9b3e9872237:0xd2dc50f3bf1a1760!2m2!1d105.9182349!2d21.0634768!3e0?hl=vi</t>
      </text>
    </comment>
    <comment authorId="0" ref="R99">
      <text>
        <t xml:space="preserve">======
ID#AAAAakniZYA
Admin    (2022-06-04 20:26:49)
https://www.google.com/maps/dir/Ng%C3%B5+279+%C4%90%E1%BB%99i+C%E1%BA%A5n,+Ng%E1%BB%8Dc+H%C3%A0,+Ba+%C4%90%C3%ACnh,+H%C3%A0+N%E1%BB%99i,+Vi%E1%BB%87t+Nam/Tr%C6%B0%E1%BB%9Dng+THCS+%C4%90%E1%BB%A9c+Giang,+Tr%C6%B0%E1%BB%9Dng+L%C3%A2m,+%C3%94+C%C3%A1ch,+%C4%90%E1%BB%A9c+Giang,+Long+Bi%C3%AAn,+H%C3%A0+N%E1%BB%99i/@21.0457087,105.8233109,13z/data=!3m1!4b1!4m13!4m12!1m5!1m1!1s0x3135ab0cfefbea87:0x101cabbaec2b41a6!2m2!1d105.8205144!2d21.0372557!1m5!1m1!1s0x3135a9977faadc65:0xad8fdd82b7f7ef1e!2m2!1d105.8963303!2d21.0612187?hl=vi</t>
      </text>
    </comment>
    <comment authorId="0" ref="L264">
      <text>
        <t xml:space="preserve">======
ID#AAAAakniZX8
Admin    (2022-06-04 20:26:49)
https://www.google.com/maps/dir/79+Ng%C3%B5+31+-+Xu%C3%A2n+Di%E1%BB%87u,+Qu%E1%BA%A3ng+An,+T%C3%A2y+H%E1%BB%93,+H%C3%A0+N%E1%BB%99i/Tr%C6%B0%E1%BB%9Dng+ti%E1%BB%83u+h%E1%BB%8Dc+Linh+%C4%90%C3%A0m,+Ho%C3%A0ng+Li%E1%BB%87t,+Ho%C3%A0ng+Mai,+H%C3%A0+N%E1%BB%99i/@21.011693,105.7761475,12z/data=!3m1!4b1!4m14!4m13!1m5!1m1!1s0x3135aaff3b59a407:0xb12e96d162c45c23!2m2!1d105.8268839!2d21.0607851!1m5!1m1!1s0x3135ad87ec0c0fb3:0x68febf9c7cfbdfd0!2m2!1d105.8382136!2d20.9600241!3e0?hl=vi</t>
      </text>
    </comment>
    <comment authorId="0" ref="L114">
      <text>
        <t xml:space="preserve">======
ID#AAAAakniZX4
Admin    (2022-06-04 20:26:49)
https://www.google.com/maps/dir/128+P.+V%C5%A9+Mi%C3%AAn,+Y%C3%AAn+Ph%E1%BB%A5,+T%C3%A2y+H%E1%BB%93,+H%C3%A0+N%E1%BB%99i,+Vi%E1%BB%87t+Nam/Tr%C6%B0%E1%BB%9Dng+THCS+L%C3%BD+Th%C6%B0%E1%BB%9Dng+Ki%E1%BB%87t,+Ph%E1%BB%91+Nguy%E1%BB%85n+Khuy%E1%BA%BFn,+V%C4%83n+Mi%E1%BA%BFu,+%C4%90%E1%BB%91ng+%C4%90a,+H%C3%A0+N%E1%BB%99i/@21.0408406,105.8223868,14z/data=!3m1!4b1!4m13!4m12!1m5!1m1!1s0x3135abab420cd6b3:0xedbd8761928a62be!2m2!1d105.8338901!2d21.0539784!1m5!1m1!1s0x3135ab99ad18134f:0x6a03181c8780ea63!2m2!1d105.8383366!2d21.0288097?hl=vi</t>
      </text>
    </comment>
    <comment authorId="0" ref="F225">
      <text>
        <t xml:space="preserve">======
ID#AAAAakniZX0
Admin    (2022-06-04 20:26:49)
https://www.google.com/maps/dir/66+Xu%C3%A2n+Di%E1%BB%87u,+Qu%E1%BA%A3ng+An,+T%C3%A2y+H%E1%BB%93,+H%C3%A0+N%E1%BB%99i/Tr%C6%B0%E1%BB%9Dng+THCS+Ph%C3%BAc+L%E1%BB%A3i,+H%E1%BB%99i+X%C3%A1,+Ph%C3%BAc+L%E1%BB%A3i,+Long+Bi%C3%AAn,+H%C3%A0+N%E1%BB%99i/@21.0757684,105.8358057,13z/data=!3m1!4b1!4m14!4m13!1m5!1m1!1s0x3135aa5621fa0a77:0x86a00659d52c9c4!2m2!1d105.8306574!2d21.0620363!1m5!1m1!1s0x3135a85577f495e1:0xd9e98a1ed6fe5608!2m2!1d105.9258353!2d21.047441!3e0?hl=vi</t>
      </text>
    </comment>
    <comment authorId="0" ref="O220">
      <text>
        <t xml:space="preserve">======
ID#AAAAakniZXw
Admin    (2022-06-04 20:26:49)
https://www.google.com/maps/dir/28+L%E1%BA%A1c+Ch%C3%ADnh,+Tr%C3%BAc+B%E1%BA%A1ch,+Ba+%C4%90%C3%ACnh,+H%C3%A0+N%E1%BB%99i/Tr%C6%B0%E1%BB%9Dng+Ti%E1%BB%83u+h%E1%BB%8Dc+Ph%C3%BA+Di%E1%BB%85n,+%C4%90%C6%B0%E1%BB%9Dng+H%E1%BB%8Fa+L%C3%B2,+Ph%C3%BA+Di%E1%BB%85n,+T%E1%BB%AB+Li%C3%AAm,+H%C3%A0+N%E1%BB%99i/@21.0546389,105.7664397,13z/data=!3m1!4b1!4m14!4m13!1m5!1m1!1s0x3135abb02d72fc0b:0xbb7f97d6ace6a179!2m2!1d105.8415147!2d21.0458319!1m5!1m1!1s0x313455d43e3b4d9b:0xd06860c6432f6905!2m2!1d105.759128!2d21.049918!3e0?hl=vi</t>
      </text>
    </comment>
    <comment authorId="0" ref="O404">
      <text>
        <t xml:space="preserve">======
ID#AAAAakniZXs
Admin    (2022-06-04 20:26:49)
https://www.google.com/maps/dir/236,+7+%C4%90.+%C3%82u+C%C6%A1,+T%E1%BB%A9+Li%C3%AAn,+T%C3%A2y+H%E1%BB%93,+H%C3%A0+N%E1%BB%99i,+Vi%E1%BB%87t+Nam/Tr%C6%B0%E1%BB%9Dng+Ti%E1%BB%83u+H%E1%BB%8Dc+Th%E1%BB%8Bnh+H%C3%A0o,+Ph%E1%BB%91+%C3%94+Ch%E1%BB%A3+D%E1%BB%ABa,+%C3%94+Ch%E1%BB%A3+D%E1%BB%ABa,+%C4%90%E1%BB%91ng+%C4%90a,+H%C3%A0+N%E1%BB%99i/@21.055515,105.7770551,13z/data=!4m14!4m13!1m5!1m1!1s0x3135aa8d47f6bb0b:0x32df44c30f55ddb!2m2!1d105.8187787!2d21.0808515!1m5!1m1!1s0x3135ab86e159ac3f:0x6c714703ca3017c6!2m2!1d105.8288078!2d21.0187199!3e0?hl=vi</t>
      </text>
    </comment>
    <comment authorId="0" ref="O234">
      <text>
        <t xml:space="preserve">======
ID#AAAAakniZXo
Admin    (2022-06-04 20:26:49)
g+An,+Tây+Hồ,+Hà+Nội/Trường+Tiểu+học+Kim+Giang,+Hoàng+Đạo+Thành,+Kim+Giang,+Thanh+Xuân,+Hà+Nội/@21.0252009,105.7497595,12z/data=!3m1!4b1!4m14!4m13!1m5!1m1!1s0x3135aafbd62e7f85:0x5276f5ba7f0a419c!2m2!1d105.8231487!2d21.0645683!1m5!1m1!1s0x3135acec1e99b985:0x49bdffaa96328e1d!2m2!1d105.8129915!2d20.9829507!3e0?hl=vi</t>
      </text>
    </comment>
    <comment authorId="0" ref="I129">
      <text>
        <t xml:space="preserve">======
ID#AAAAakniZXk
Admin    (2022-06-04 20:26:49)
https://www.google.com/maps/dir/65+To+Ngoc+Van,+%C4%90%C6%B0%E1%BB%9Dng+T%C3%B4+Ng%E1%BB%8Dc+V%C3%A2n,+Qu%E1%BA%A3ng+An,+T%C3%A2y+H%E1%BB%93,+H%C3%A0+N%E1%BB%99i/Tr%C6%B0%E1%BB%9Dng+Ti%E1%BB%83u+h%E1%BB%8Dc+L%C6%B0%C6%A1ng+Y%C3%AAn,+Ng%C3%B5+63+L%C6%B0%C6%A1ng+Y%C3%AAn,+B%E1%BA%A1ch+%C4%90%E1%BA%B1ng,+Hai+B%C3%A0+Tr%C6%B0ng,+H%C3%A0+N%E1%BB%99i/@21.0391512,105.8090202,13z/data=!3m1!4b1!4m13!4m12!1m5!1m1!1s0x3135aaf0a8302a9d:0xa0134f69a67a00e4!2m2!1d105.8225736!2d21.0681069!1m5!1m1!1s0x3135abf77c6ca967:0x7d24f3ecc00f388a!2m2!1d105.8637691!2d21.0095645?hl=vi</t>
      </text>
    </comment>
    <comment authorId="0" ref="F154">
      <text>
        <t xml:space="preserve">======
ID#AAAAakniZXg
Admin    (2022-06-04 20:26:49)
https://www.google.com/maps/dir/31,+28+Xu%C3%A2n+Di%E1%BB%87u,+T%E1%BB%A9+Li%C3%AAn,+T%C3%A2y+H%E1%BB%93,+H%C3%A0+N%E1%BB%99i,+Vi%E1%BB%87t+Nam/Tr%C6%B0%E1%BB%9Dng+Ti%E1%BB%83u+h%E1%BB%8Dc+Chu+V%C4%83n+An,+Th%E1%BB%A5y+Khu%C3%AA,+T%C3%A2y+H%E1%BB%93,+H%C3%A0+N%E1%BB%99i/@21.0613378,105.7970773,13z/data=!4m13!4m12!1m5!1m1!1s0x3135aa542aed0d51:0x154f9326dda276b8!2m2!1d105.832097!2d21.0612613!1m5!1m1!1s0x3135ab08c257101b:0x74f2797adbfd7fa4!2m2!1d105.8177258!2d21.0435931?hl=vi</t>
      </text>
    </comment>
    <comment authorId="0" ref="O564">
      <text>
        <t xml:space="preserve">======
ID#AAAAakniZXc
Admin    (2022-06-04 20:26:49)
https://www.google.com/maps/dir/70+P.+T%E1%BB%AB+Hoa,+Qu%E1%BA%A3ng+An,+T%C3%A2y+H%E1%BB%93,+H%C3%A0+N%E1%BB%99i,+Vi%E1%BB%87t+Nam/Tr%C6%B0%E1%BB%9Dng+THCS+Long+Bi%C3%AAn,+Ph%E1%BB%91+T%C6%B0+%C4%90%C3%ACnh,+T%C6%B0+%C4%90%C3%ACnh,+p.+Long+Bi%C3%AAn,+Long+Bi%C3%AAn,+H%C3%A0+N%E1%BB%99i/@21.0444924,105.8395229,14z/data=!3m1!4b1!4m14!4m13!1m5!1m1!1s0x3135aa55979ffb91:0xc850199d5859101b!2m2!1d105.830434!2d21.0586256!1m5!1m1!1s0x3135a967160246e5:0xf466176000d77eef!2m2!1d105.8831607!2d21.0295057!3e0?hl=vi</t>
      </text>
    </comment>
    <comment authorId="0" ref="O519">
      <text>
        <t xml:space="preserve">======
ID#AAAAakniZXY
Admin    (2022-06-04 20:26:49)
https://www.google.com/maps/dir/Ng%C3%B5+76+T%E1%BB%A9+Li%C3%AAn,+T%E1%BB%A9+Li%C3%AAn,+T%C3%A2y+H%E1%BB%93,+H%C3%A0+N%E1%BB%99i,+Vi%E1%BB%87t+Nam/Tr%C6%B0%E1%BB%9Dng+Ti%E1%BB%83u+h%E1%BB%8Dc+%C4%90o%C3%A0n+Khu%C3%AA,+Kim+Quan+Th%C6%B0%E1%BB%A3ng,+Kim+Quan,+Vi%E1%BB%87t+H%C6%B0ng,+Long+Bi%C3%AAn,+H%C3%A0+N%E1%BB%99i/@21.0757684,105.8281669,13z/data=!3m1!4b1!4m14!4m13!1m5!1m1!1s0x3135aa50da8981b5:0x2f86b0d1bdf9657f!2m2!1d105.8355041!2d21.0647352!1m5!1m1!1s0x3135a929fdd28d83:0x5c6cf6d0f145f2a1!2m2!1d105.9010271!2d21.0594948!3e0?hl=vi</t>
      </text>
    </comment>
    <comment authorId="0" ref="F414">
      <text>
        <t xml:space="preserve">======
ID#AAAAakniZXU
Admin    (2022-06-04 20:26:49)
https://www.google.com/maps/dir/66+P.+Tr%E1%BB%8Bnh+C%C3%B4ng+S%C6%A1n,+Nh%E1%BA%ADt+T%C3%A2n,+T%C3%A2y+H%E1%BB%93,+H%C3%A0+N%E1%BB%99i,+Vi%E1%BB%87t+Nam/Tr%C6%B0%E1%BB%9Dng+Ti%E1%BB%83u+H%E1%BB%8Dc+T%E1%BB%A9+Li%C3%AAn,+%C4%90%C6%B0%E1%BB%9Dng+%C3%82u+C%C6%A1,+T%E1%BB%A9+Li%C3%AAn,+T%C3%A2y+H%E1%BB%93,+H%C3%A0+N%E1%BB%99i/@21.0699657,105.8175118,15z/data=!3m1!4b1!4m14!4m13!1m5!1m1!1s0x3135aaf281d352e9:0xcba5b870a7842fdc!2m2!1d105.8172518!2d21.0773822!1m5!1m1!1s0x3135aa57c2f63865:0xfe8f5304be91ca92!2m2!1d105.8352584!2d21.062973!3e0?hl=vi</t>
      </text>
    </comment>
    <comment authorId="0" ref="F114">
      <text>
        <t xml:space="preserve">======
ID#AAAAakniZXQ
Admin    (2022-06-04 20:26:49)
https://www.google.com/maps/dir/128+P.+V%C5%A9+Mi%C3%AAn,+Y%C3%AAn+Ph%E1%BB%A5,+T%C3%A2y+H%E1%BB%93,+H%C3%A0+N%E1%BB%99i,+Vi%E1%BB%87t+Nam/Tr%C6%B0%E1%BB%9Dng+THCS+Thanh+Am,+Th%C6%B0%E1%BB%A3ng+Thanh,+Long+Bi%C3%AAn,+H%C3%A0+N%E1%BB%99i/@21.055365,105.8504843,14z/data=!3m1!4b1!4m13!4m12!1m5!1m1!1s0x3135abab420cd6b3:0xedbd8761928a62be!2m2!1d105.8338901!2d21.0539784!1m5!1m1!1s0x3135a9eb7738e799:0x269385781afbe71d!2m2!1d105.893139!2d21.0744763?hl=vi</t>
      </text>
    </comment>
    <comment authorId="0" ref="O100">
      <text>
        <t xml:space="preserve">======
ID#AAAAakniZXM
Admin    (2022-06-04 20:26:49)
https://www.google.com/maps/dir/Ng%C3%B5+279+%C4%90%E1%BB%99i+C%E1%BA%A5n,+Ng%E1%BB%8Dc+H%C3%A0,+Ba+%C4%90%C3%ACnh,+H%C3%A0+N%E1%BB%99i,+Vi%E1%BB%87t+Nam/Tr%C6%B0%E1%BB%9Dng+THCS+Thanh+Tr%C3%AC,+Nguy%E1%BB%85n+Kho%C3%A1i,+Thanh+Tr%C3%AC,+Ho%C3%A0ng+Mai,+H%C3%A0+N%E1%BB%99i/@21.0186373,105.8384818,14z/data=!3m1!4b1!4m13!4m12!1m5!1m1!1s0x3135ab0cfefbea87:0x101cabbaec2b41a6!2m2!1d105.8205144!2d21.0372557!1m5!1m1!1s0x3135aeb0ffffffff:0x6977b1fee625b55c!2m2!1d105.8910767!2d20.9952913?hl=vi</t>
      </text>
    </comment>
    <comment authorId="0" ref="R384">
      <text>
        <t xml:space="preserve">======
ID#AAAAakniZXI
Admin    (2022-06-04 20:26:49)
https://www.google.com/maps/dir/28+Ng%C3%B5+31+-+Xu%C3%A2n+Di%E1%BB%87u,+Qu%E1%BA%A3ng+An,+T%C3%A2y+H%E1%BB%93,+H%C3%A0+N%E1%BB%99i/Tr%C6%B0%E1%BB%9Dng+Ti%E1%BB%83u+h%E1%BB%8Dc+B%E1%BA%BF+V%C4%83n+%C4%90%C3%A0n,+Ng%C3%B5+14+Ph%E1%BB%93+H%E1%BB%93+%C4%90%E1%BA%AFc+Di,+Nam+%C4%90%E1%BB%93ng,+%C4%90%E1%BB%91ng+%C4%90a,+H%C3%A0+N%E1%BB%99i/@21.037935,105.7984117,13z/data=!3m1!4b1!4m14!4m13!1m5!1m1!1s0x3135aaf8b411413b:0xa7e915e225b82187!2m2!1d105.8278429!2d21.0620992!1m5!1m1!1s0x3135ab81d7c4ac45:0x5d3b0c981b473ea1!2m2!1d105.8286515!2d21.0130764!3e0?hl=vi</t>
      </text>
    </comment>
    <comment authorId="0" ref="L230">
      <text>
        <t xml:space="preserve">======
ID#AAAAakniZXE
Admin    (2022-06-04 20:26:49)
https://www.google.com/maps/dir/44+X%C3%B3m+Ch%C3%B9a,+Qu%E1%BA%A3ng+An,+T%C3%A2y+H%E1%BB%93,+H%C3%A0+N%E1%BB%99i,+Vi%E1%BB%87t+Nam/Tr%C6%B0%E1%BB%9Dng+Ti%E1%BB%83u+h%E1%BB%8Dc+Thanh+L%C6%B0%C6%A1ng,+Ng%C3%B5+184+%C4%90%C3%AA+Tr%E1%BA%A7n+Kh%C3%A1t+Ch%C3%A2n,+Thanh+L%C6%B0%C6%A1ng,+Hai+B%C3%A0+Tr%C6%B0ng,+H%C3%A0+N%E1%BB%99i/@21.0339384,105.8235026,13z/data=!3m1!4b1!4m14!4m13!1m5!1m1!1s0x3135aafc7056058b:0xa70d4eb5a95afa26!2m2!1d105.8210701!2d21.0617061!1m5!1m1!1s0x3135abf7c984af19:0x38d63fab6e02436d!2m2!1d105.8615096!2d21.0076987!3e0?hl=vi</t>
      </text>
    </comment>
    <comment authorId="0" ref="R85">
      <text>
        <t xml:space="preserve">======
ID#AAAAakniZXA
Admin    (2022-06-04 20:26:49)
https://www.google.com/maps/dir/51+P.+Qu%E1%BA%A7n+Ng%E1%BB%B1a,+Li%E1%BB%85u+Giai,+Ba+%C4%90%C3%ACnh,+H%C3%A0+N%E1%BB%99i,+Vi%E1%BB%87t+Nam/Tr%C6%B0%E1%BB%9Dng+THCS+Th%E1%BB%8Bnh+Li%E1%BB%87t,+Ng%C3%B5+42+Th%E1%BB%8Bnh+Li%E1%BB%87t,+Th%E1%BB%8Bnh+Li%E1%BB%87t,+Ho%C3%A0ng+Mai,+H%C3%A0+N%E1%BB%99i/@21.009841,105.7982451,13z/data=!3m1!4b1!4m13!4m12!1m5!1m1!1s0x3135ab11a270d385:0xd85ef3f4a2f52681!2m2!1d105.8151284!2d21.0412452!1m5!1m1!1s0x3135ac4595555555:0x8585225a374113b0!2m2!1d105.8503033!2d20.9778049?hl=vi</t>
      </text>
    </comment>
    <comment authorId="0" ref="L270">
      <text>
        <t xml:space="preserve">======
ID#AAAAakniZW8
Admin    (2022-06-04 20:26:49)
https://www.google.com/maps/dir/699+%C4%90%C6%B0%E1%BB%9Dng+L%E1%BA%A1c+Long+Qu%C3%A2n,+Ph%C3%BA+Th%C6%B0%E1%BB%A3ng,+T%C3%A2y+H%E1%BB%93,+H%C3%A0+N%E1%BB%99i/Tr%C6%B0%E1%BB%9Dng+ti%E1%BB%83u+h%E1%BB%8Dc+Ng%E1%BB%8Dc+H%C3%A0,+Ng%C3%B5+55+-+Ho%C3%A0ng+Hoa+Th%C3%A1m,+Ng%E1%BB%8Dc+H%C3%A0,+Ba+%C4%90%C3%ACnh,+H%C3%A0+N%E1%BB%99i/@21.0588313,105.7932345,14z/data=!4m14!4m13!1m5!1m1!1s0x3135aaef2f704c73:0x705b424e58b79bf4!2m2!1d105.8169418!2d21.0804006!1m5!1m1!1s0x3135ab0a2413805f:0x5e259e78ac67cefa!2m2!1d105.8271835!2d21.0381969!3e0?hl=vi</t>
      </text>
    </comment>
    <comment authorId="0" ref="R379">
      <text>
        <t xml:space="preserve">======
ID#AAAAakniZW4
Admin    (2022-06-04 20:26:49)
https://www.google.com/maps/dir/Ng.+100+V%C3%B5+Ch%C3%AD+C%C3%B4ng,+B%C3%A1i+%C3%82n,+Xu%C3%A2n+La,+T%C3%A2y+H%E1%BB%93,+H%C3%A0+N%E1%BB%99i,+Vi%E1%BB%87t+Nam/Tr%C6%B0%E1%BB%9Dng+Ti%E1%BB%83u+h%E1%BB%8Dc+%C4%90%C3%B4ng+Th%C3%A1i,+V%C3%B5ng+Th%E1%BB%8B,+B%C6%B0%E1%BB%9Fi,+T%C3%A2y+H%E1%BB%93,+H%C3%A0+N%E1%BB%99i/@21.0500451,105.8029494,16z/data=!3m1!4b1!4m14!4m13!1m5!1m1!1s0x3135ab21f2707629:0xd81779aaea3821e7!2m2!1d105.8049971!2d21.0532056!1m5!1m1!1s0x3135ab194b8cf6d5:0x9b05eb77f333d9f3!2m2!1d105.8103446!2d21.0517207!3e0?hl=vi</t>
      </text>
    </comment>
    <comment authorId="0" ref="L330">
      <text>
        <t xml:space="preserve">======
ID#AAAAakniZW0
Admin    (2022-06-04 20:26:49)
https://www.google.com/maps/dir/51+Qu%E1%BB%91c+T%E1%BB%AD+Gi%C3%A1m,+V%C4%83n+Ch%C6%B0%C6%A1ng,+%C4%90%E1%BB%91ng+%C4%90a,+H%C3%A0+N%E1%BB%99i/Tr%C6%B0%E1%BB%9Dng+Ti%E1%BB%83u+h%E1%BB%8Dc+Mai+%C4%90%E1%BB%99ng,+Ph%E1%BB%91+Mai+%C4%90%E1%BB%99ng,+Mai+%C4%90%E1%BB%99ng,+Hai+B%C3%A0+Tr%C6%B0ng,+H%C3%A0+N%E1%BB%99i/@21.0092276,105.8285553,14z/data=!3m1!4b1!4m14!4m13!1m5!1m1!1s0x3135ab995cd4368b:0xe0d0f91a5177a56b!2m2!1d105.836172!2d21.026908!1m5!1m1!1s0x3135ac10e709f019:0x8797d6526b3331a4!2m2!1d105.8618624!2d20.9905658!3e0?hl=vi</t>
      </text>
    </comment>
    <comment authorId="0" ref="I539">
      <text>
        <t xml:space="preserve">======
ID#AAAAakniZWw
Admin    (2022-06-04 20:26:49)
https://www.google.com/maps/dir/200+%C4%90%C6%B0%E1%BB%9Dng+%C3%82u+C%C6%A1,+Qu%E1%BA%A3ng+An,+T%C3%A2y+H%E1%BB%93,+H%C3%A0+N%E1%BB%99i/Tr%C6%B0%E1%BB%9Dng+Ti%E1%BB%83u+h%E1%BB%8Dc+Ph%C3%BA+%C4%90%C3%B4,+Ph%E1%BB%91+Ph%C3%BA+%C4%90%C3%B4,+l%C3%A0ng+Ph%C3%BA+%C4%90%C3%B4,+Ph%C3%BA+%C4%90%C3%B4,+T%E1%BB%AB+Li%C3%AAm,+H%C3%A0+N%E1%BB%99i/@21.0401027,105.7626522,13z/data=!3m1!4b1!4m14!4m13!1m5!1m1!1s0x3135aa57d6979407:0xf76246c8262e82c2!2m2!1d105.8293054!2d21.0649481!1m5!1m1!1s0x313453583af3121d:0xabab06353583d4ee!2m2!1d105.7695049!2d21.0132887!3e0?hl=vi</t>
      </text>
    </comment>
    <comment authorId="0" ref="I99">
      <text>
        <t xml:space="preserve">======
ID#AAAAakniZWs
Admin    (2022-06-04 20:26:49)
https://www.google.com/maps/dir/Ng%C3%B5+279+%C4%90%E1%BB%99i+C%E1%BA%A5n,+Ng%E1%BB%8Dc+H%C3%A0,+Ba+%C4%90%C3%ACnh,+H%C3%A0+N%E1%BB%99i,+Vi%E1%BB%87t+Nam/Tr%C6%B0%E1%BB%9Dng+THCS+Gia+Th%E1%BB%A5y,+Gia+Th%E1%BB%A5y,+Long+Bi%C3%AAn,+H%C3%A0+N%E1%BB%99i/@21.0410483,105.83605,14z/data=!3m1!4b1!4m13!4m12!1m5!1m1!1s0x3135ab0cfefbea87:0x101cabbaec2b41a6!2m2!1d105.8205144!2d21.0372557!1m5!1m1!1s0x3135a97863cdd40b:0x61f71fa56a58bc76!2m2!1d105.8849965!2d21.0496218?hl=vi</t>
      </text>
    </comment>
    <comment authorId="0" ref="O580">
      <text>
        <t xml:space="preserve">======
ID#AAAAakniZWo
Admin    (2022-06-04 20:26:49)
https://www.google.com/maps/dir/41+P.+T%E1%BB%A9+Li%C3%AAn,+T%E1%BB%A9+Li%C3%AAn,+T%C3%A2y+H%E1%BB%93,+H%C3%A0+N%E1%BB%99i,+Vi%E1%BB%87t+Nam/Tr%C6%B0%E1%BB%9Dng+ti%E1%BB%83u+h%E1%BB%8Dc+Ph%C3%BA+Th%C6%B0%E1%BB%A3ng,+Ph%C3%BA+Gia,+Ph%C3%BA+X%C3%A1,+Ph%C3%BA+Th%C6%B0%E1%BB%A3ng,+T%C3%A2y+H%E1%BB%93,+H%C3%A0+N%E1%BB%99i/@21.0748796,105.8140248,15z/data=!3m1!4b1!4m13!4m12!1m5!1m1!1s0x3135aa56df16eb79:0xbc0d5be168744567!2m2!1d105.8334515!2d21.0638965!1m5!1m1!1s0x3135aa942907a8bd:0xf1f40723f9176ca8!2m2!1d105.8097553!2d21.0868826?hl=vi</t>
      </text>
    </comment>
    <comment authorId="0" ref="L564">
      <text>
        <t xml:space="preserve">======
ID#AAAAakniZWk
Admin    (2022-06-04 20:26:49)
https://www.google.com/maps/dir/70+P.+T%E1%BB%AB+Hoa,+Qu%E1%BA%A3ng+An,+T%C3%A2y+H%E1%BB%93,+H%C3%A0+N%E1%BB%99i,+Vi%E1%BB%87t+Nam/Tr%C6%B0%E1%BB%9Dng+Ti%E1%BB%83u+h%E1%BB%8Dc+L%C3%AA+V%C4%83n+T%C3%A1m,+Ngo%CC%83+40+Ta%CC%A3+Quang+B%C6%B0%CC%89u,+B%C3%A1ch+Khoa,+Hai+B%C3%A0+Tr%C6%B0ng,+H%C3%A0+N%E1%BB%99i/@21.0309477,105.8129504,13z/data=!3m1!4b1!4m14!4m13!1m5!1m1!1s0x3135aa55979ffb91:0xc850199d5859101b!2m2!1d105.830434!2d21.0586256!1m5!1m1!1s0x3135ac76b977c32d:0xbaeb918a53542992!2m2!1d105.8454552!2d21.0030499!3e0?hl=vi</t>
      </text>
    </comment>
    <comment authorId="0" ref="R565">
      <text>
        <t xml:space="preserve">======
ID#AAAAakniZWg
Admin    (2022-06-04 20:26:49)
https://www.google.com/maps/dir/70+P.+T%E1%BB%AB+Hoa,+Qu%E1%BA%A3ng+An,+T%C3%A2y+H%E1%BB%93,+H%C3%A0+N%E1%BB%99i,+Vi%E1%BB%87t+Nam/Tr%C6%B0%E1%BB%9Dng+Ti%E1%BB%83u+h%E1%BB%8Dc+L%C3%AA+V%C4%83n+T%C3%A1m,+Ngo%CC%83+40+Ta%CC%A3+Quang+B%C6%B0%CC%89u,+B%C3%A1ch+Khoa,+Hai+B%C3%A0+Tr%C6%B0ng,+H%C3%A0+N%E1%BB%99i/@21.0309477,105.8129504,13z/data=!3m1!4b1!4m14!4m13!1m5!1m1!1s0x3135aa55979ffb91:0xc850199d5859101b!2m2!1d105.830434!2d21.0586256!1m5!1m1!1s0x3135ac76b977c32d:0xbaeb918a53542992!2m2!1d105.8454552!2d21.0030499!3e0?hl=vi</t>
      </text>
    </comment>
    <comment authorId="0" ref="R70">
      <text>
        <t xml:space="preserve">======
ID#AAAAakniZWc
Admin    (2022-06-04 20:26:49)
https://www.google.com/maps/dir/50+Xu%C3%A2n+Di%E1%BB%87u,+Qu%E1%BA%A3ng+An,+T%C3%A2y+H%E1%BB%93,+H%C3%A0+N%E1%BB%99i/Tr%C6%B0%E1%BB%9Dng+Ti%E1%BB%83u+h%E1%BB%8Dc+V%C5%A9+L%C4%83ng,+Ng%C5%A9+Hi%E1%BB%87p,+Thanh+Tr%C3%AC,+H%C3%A0+N%E1%BB%99i/@20.9931813,105.7584486,12z/data=!3m1!4b1!4m13!4m12!1m5!1m1!1s0x3135aaff3662aa8b:0x7666bc464041839f!2m2!1d105.8310936!2d21.0617507!1m5!1m1!1s0x3135ad228fc961b9:0x3e96133de234d247!2m2!1d105.8520235!2d20.9268407?hl=vi</t>
      </text>
    </comment>
    <comment authorId="0" ref="I409">
      <text>
        <t xml:space="preserve">======
ID#AAAAakniZWY
Admin    (2022-06-04 20:26:49)
https://www.google.com/maps/dir/28+Ng%C3%B5+31+-+Xu%C3%A2n+Di%E1%BB%87u,+Qu%E1%BA%A3ng+An,+T%C3%A2y+H%E1%BB%93,+H%C3%A0+N%E1%BB%99i/Tr%C6%B0%E1%BB%9Dng+THCS+Xu%C3%A2n+La,+Xu%C3%A2n+La,+T%C3%A2y+H%E1%BB%93,+H%C3%A0+N%E1%BB%99i/@21.0699853,105.8087933,15z/data=!3m1!4b1!4m14!4m13!1m5!1m1!1s0x3135aaf8b411413b:0xa7e915e225b82187!2m2!1d105.8278429!2d21.0620992!1m5!1m1!1s0x3135aae0c92ceddb:0xfdb9e2072c435da4!2m2!1d105.8065279!2d21.0648307!3e0?hl=vi</t>
      </text>
    </comment>
    <comment authorId="0" ref="O270">
      <text>
        <t xml:space="preserve">======
ID#AAAAakniZWU
Admin    (2022-06-04 20:26:49)
https://www.google.com/maps/dir/699+%C4%90%C6%B0%E1%BB%9Dng+L%E1%BA%A1c+Long+Qu%C3%A2n,+Ph%C3%BA+Th%C6%B0%E1%BB%A3ng,+T%C3%A2y+H%E1%BB%93,+H%C3%A0+N%E1%BB%99i/Tr%C6%B0%E1%BB%9Dng+ti%E1%BB%83u+h%E1%BB%8Dc+Ho%C3%A0ng+Di%E1%BB%87u,+%C4%90%E1%BB%99i+C%E1%BA%A5n,+C%E1%BB%91ng+V%E1%BB%8B,+Ba+%C4%90%C3%ACnh,+H%C3%A0+N%E1%BB%99i/@21.0588313,105.7932345,14z/data=!3m1!4b1!4m14!4m13!1m5!1m1!1s0x3135aaef2f704c73:0x705b424e58b79bf4!2m2!1d105.8169418!2d21.0804006!1m5!1m1!1s0x3135ab15a982d401:0x3fbdcfd6a9deef51!2m2!1d105.8078009!2d21.0373585!3e0?hl=vi</t>
      </text>
    </comment>
    <comment authorId="0" ref="I229">
      <text>
        <t xml:space="preserve">======
ID#AAAAakniZWQ
Admin    (2022-06-04 20:26:49)
https://www.google.com/maps/dir/44+X%C3%B3m+Ch%C3%B9a,+Qu%E1%BA%A3ng+An,+T%C3%A2y+H%E1%BB%93,+H%C3%A0+N%E1%BB%99i,+Vi%E1%BB%87t+Nam/Tr%C6%B0%E1%BB%9Dng+Ti%E1%BB%83u+h%E1%BB%8Dc+Nam+Th%C3%A0nh+C%C3%B4ng,+Nguy%C3%AAn+H%E1%BB%93ng,+Khu+t%E1%BA%ADp+th%E1%BB%83+Nam+Th%C3%A0nh+C%C3%B4ng,+L%C3%A1ng+H%E1%BA%A1,+%C4%90%E1%BB%91ng+%C4%90a,+H%C3%A0+N%E1%BB%99i/@21.0461254,105.7840104,13z/data=!3m1!4b1!4m14!4m13!1m5!1m1!1s0x3135aafc7056058b:0xa70d4eb5a95afa26!2m2!1d105.8210701!2d21.0617061!1m5!1m1!1s0x3135ab611497db0b:0x11c77b2c95822852!2m2!1d105.8099253!2d21.0153374!3e0?hl=vi</t>
      </text>
    </comment>
    <comment authorId="0" ref="O50">
      <text>
        <t xml:space="preserve">======
ID#AAAAakniZWM
Admin    (2022-06-04 20:26:49)
https://www.google.com/maps/dir/Ng%C3%B5+28+T%C3%A2y+H%E1%BB%93,+Qu%E1%BA%A3ng+An,+T%C3%A2y+H%E1%BB%93,+H%C3%A0+N%E1%BB%99i,+Vi%E1%BB%87t+Nam/Tr%C6%B0%E1%BB%9Dng+Ti%E1%BB%83u+H%E1%BB%8Dc+D%E1%BB%8Bch+V%E1%BB%8Dng+B,+Nguy%E1%BB%85n+Kh%C3%A1nh+To%C3%A0n,+D%E1%BB%8Bch+V%E1%BB%8Dng,+C%E1%BA%A7u+Gi%E1%BA%A5y,+H%C3%A0+N%E1%BB%99i/@21.0592864,105.7927351,14z/data=!3m1!4b1!4m13!4m12!1m5!1m1!1s0x3135aaf9be7a1623:0x56094cca959605d!2m2!1d105.8248197!2d21.06585!1m5!1m1!1s0x3135ab483fffffff:0xbba88b54ce8786f3!2m2!1d105.7966553!2d21.0384327?hl=vi</t>
      </text>
    </comment>
    <comment authorId="0" ref="R304">
      <text>
        <t xml:space="preserve">======
ID#AAAAakniZWI
Admin    (2022-06-04 20:26:49)
https://www.google.com/maps/dir/Ng.+92+%C3%82u+C%C6%A1,+T%E1%BB%A9+Li%C3%AAn,+T%C3%A2y+H%E1%BB%93,+H%C3%A0+N%E1%BB%99i,+Vi%E1%BB%87t+Nam/Tr%C6%B0%E1%BB%9Dng+Ti%E1%BB%83u+h%E1%BB%8Dc+T%C3%A2y+S%C6%A1n,+Ph%E1%BB%91+L%C3%AA+%C4%90%E1%BA%A1i+H%C3%A0nh,+L%C3%AA+%C4%90%E1%BA%A1i+H%C3%A0nh,+Hai+B%C3%A0+Tr%C6%B0ng,+H%C3%A0+N%E1%BB%99i/@21.0381538,105.8089915,13z/data=!3m1!4b1!4m14!4m13!1m5!1m1!1s0x3135aa5684e3a30b:0xca1758dca2d68fde!2m2!1d105.8330569!2d21.0620928!1m5!1m1!1s0x3135ab8bef513655:0x669bdeafc2b80689!2m2!1d105.8468401!2d21.0128814!3e0?hl=vi</t>
      </text>
    </comment>
    <comment authorId="0" ref="R64">
      <text>
        <t xml:space="preserve">======
ID#AAAAakniZWE
Admin    (2022-06-04 20:26:49)
https://www.google.com/maps/dir/19+Ph%E1%BB%91+Qu%E1%BA%A3ng+Kh%C3%A1nh,+Qu%E1%BA%A3ng+An,+T%C3%A2y+H%E1%BB%93,+H%C3%A0+N%E1%BB%99i/Tr%C6%B0%E1%BB%9Dng+Ti%E1%BB%83u+h%E1%BB%8Dc+Chu+V%C4%83n+An,+Th%E1%BB%A5y+Khu%C3%AA,+T%C3%A2y+H%E1%BB%93,+H%C3%A0+N%E1%BB%99i/@21.0541595,105.811801,14z/data=!3m1!4b1!4m13!4m12!1m5!1m1!1s0x3135aafc8849b055:0xadba4bbb548cfd8c!2m2!1d105.820039!2d21.0615565!1m5!1m1!1s0x3135ab08c257101b:0x74f2797adbfd7fa4!2m2!1d105.8177258!2d21.0435931?hl=vi</t>
      </text>
    </comment>
    <comment authorId="0" ref="O165">
      <text>
        <t xml:space="preserve">======
ID#AAAAakniZWA
Admin    (2022-06-04 20:26:49)
https://www.google.com/maps/dir/98+P.+T%E1%BB%AB+Hoa,+Qu%E1%BA%A3ng+An,+T%C3%A2y+H%E1%BB%93,+H%C3%A0+N%E1%BB%99i,+Vi%E1%BB%87t+Nam/Tr%C6%B0%E1%BB%9Dng+Ti%E1%BB%83u+h%E1%BB%8Dc+D%E1%BB%8Bch+V%E1%BB%8Dng+A,+Xu%C3%A2n+Th%E1%BB%A7y,+l%C3%A0ng+V%C3%B2ng,+D%E1%BB%8Bch+V%E1%BB%8Dng+H%E1%BA%ADu,+C%E1%BA%A7u+Gi%E1%BA%A5y,+H%C3%A0+N%E1%BB%99i/@21.0540686,105.7926059,14z/data=!3m1!4b1!4m13!4m12!1m5!1m1!1s0x3135aa557080beaf:0xdeb6200841cc91a!2m2!1d105.8297275!2d21.0580236!1m5!1m1!1s0x3135ab4aec09d629:0x8746feff494f2c76!2m2!1d105.7836524!2d21.0352022?hl=vi</t>
      </text>
    </comment>
    <comment authorId="0" ref="I230">
      <text>
        <t xml:space="preserve">======
ID#AAAAakniZV8
Admin    (2022-06-04 20:26:49)
https://www.google.com/maps/dir/44+X%C3%B3m+Ch%C3%B9a,+Qu%E1%BA%A3ng+An,+T%C3%A2y+H%E1%BB%93,+H%C3%A0+N%E1%BB%99i,+Vi%E1%BB%87t+Nam/Tr%C6%B0%E1%BB%9Dng+Ti%E1%BB%83u+h%E1%BB%8Dc+Thanh+L%C6%B0%C6%A1ng,+Ng%C3%B5+184+%C4%90%C3%AA+Tr%E1%BA%A7n+Kh%C3%A1t+Ch%C3%A2n,+Thanh+L%C6%B0%C6%A1ng,+Hai+B%C3%A0+Tr%C6%B0ng,+H%C3%A0+N%E1%BB%99i/@21.0339384,105.8235026,13z/data=!3m1!4b1!4m14!4m13!1m5!1m1!1s0x3135aafc7056058b:0xa70d4eb5a95afa26!2m2!1d105.8210701!2d21.0617061!1m5!1m1!1s0x3135abf7c984af19:0x38d63fab6e02436d!2m2!1d105.8615096!2d21.0076987!3e0?hl=vi</t>
      </text>
    </comment>
    <comment authorId="0" ref="I74">
      <text>
        <t xml:space="preserve">======
ID#AAAAakniZV4
Admin    (2022-06-04 20:26:49)
https://www.google.com/maps/dir/92+Xu%C3%A2n+Di%E1%BB%87u,+Qu%E1%BA%A3ng+An,+T%C3%A2y+H%E1%BB%93,+H%C3%A0+N%E1%BB%99i/Tr%C6%B0%E1%BB%9Dng+Ti%E1%BB%83u+h%E1%BB%8Dc+Th%E1%BB%8Bnh+Li%E1%BB%87t,+Ng%C3%B5+42+Th%E1%BB%8Bnh+Li%E1%BB%87t,+Th%E1%BB%8Bnh+Li%E1%BB%87t,+Ho%C3%A0ng+Mai,+H%C3%A0+N%E1%BB%99i/@21.0170482,105.7988946,13z/data=!3m1!4b1!4m13!4m12!1m5!1m1!1s0x3135aaf89dc56db3:0x89d59da052f63f2d!2m2!1d105.8301976!2d21.0624516!1m5!1m1!1s0x3135ac45e7cf5291:0x996ee12944cb7750!2m2!1d105.8486131!2d20.9715195?hl=vi</t>
      </text>
    </comment>
    <comment authorId="0" ref="O99">
      <text>
        <t xml:space="preserve">======
ID#AAAAakniZV0
Admin    (2022-06-04 20:26:49)
https://www.google.com/maps/dir/Ng%C3%B5+279+%C4%90%E1%BB%99i+C%E1%BA%A5n,+Ng%E1%BB%8Dc+H%C3%A0,+Ba+%C4%90%C3%ACnh,+H%C3%A0+N%E1%BB%99i,+Vi%E1%BB%87t+Nam/Tr%C6%B0%E1%BB%9Dng+THCS+Gia+Th%E1%BB%A5y,+Gia+Th%E1%BB%A5y,+Long+Bi%C3%AAn,+H%C3%A0+N%E1%BB%99i/@21.0410483,105.83605,14z/data=!3m1!4b1!4m13!4m12!1m5!1m1!1s0x3135ab0cfefbea87:0x101cabbaec2b41a6!2m2!1d105.8205144!2d21.0372557!1m5!1m1!1s0x3135a97863cdd40b:0x61f71fa56a58bc76!2m2!1d105.8849965!2d21.0496218?hl=vi</t>
      </text>
    </comment>
    <comment authorId="0" ref="L215">
      <text>
        <t xml:space="preserve">======
ID#AAAAakniZVw
Admin    (2022-06-04 20:26:49)
https://www.google.com/maps/dir/8+V%C3%B5ng+Th%E1%BB%8B,+B%C6%B0%E1%BB%9Fi,+T%C3%A2y+H%E1%BB%93,+H%C3%A0+N%E1%BB%99i/Tr%C6%B0%E1%BB%9Dng+THCS+Vi%E1%BB%87t+H%C6%B0ng,+Kim+Quan+Th%C6%B0%E1%BB%A3ng,+Khu+%C4%91%C3%B4+th%E1%BB%8B+Vi%E1%BB%87t+H%C6%B0ng,+Vi%E1%BB%87t+H%C6%B0ng,+Long+Bi%C3%AAn,+H%C3%A0+N%E1%BB%99i/@21.0757684,105.8233962,13z/data=!3m1!4b1!4m14!4m13!1m5!1m1!1s0x3135ab193957334b:0xd8f5cbb430124592!2m2!1d105.8095257!2d21.0509063!1m5!1m1!1s0x3135a9a2cb593a21:0x74e576019acb9274!2m2!1d105.9011489!2d21.0603977!3e0?hl=vi</t>
      </text>
    </comment>
    <comment authorId="0" ref="O339">
      <text>
        <t xml:space="preserve">======
ID#AAAAakniZVs
Admin    (2022-06-04 20:26:49)
https://www.google.com/maps/dir/107+Xu%C3%A2n+Di%E1%BB%87u,+Qu%E1%BA%A3ng+An,+T%C3%A2y+H%E1%BB%93,+H%C3%A0+N%E1%BB%99i/Tr%C6%B0%E1%BB%9Dng+Ti%E1%BB%83u+H%E1%BB%8Dc+Ph%C6%B0%C6%A1ng+Li%C3%AAn,+Ph%E1%BB%91+X%C3%A3+%C4%90%C3%A0n,+Ph%C6%B0%C6%A1ng+Li%C3%AAn,+%C4%90%E1%BB%91ng+%C4%90a,+H%C3%A0+N%E1%BB%99i/@21.0383302,105.8017621,13z/data=!3m1!4b1!4m14!4m13!1m5!1m1!1s0x3135aaf77784f4ad:0x67186e54a9e17f1d!2m2!1d105.8259395!2d21.0685012!1m5!1m1!1s0x3135ab870f8b4f69:0x6deb46b32186688a!2m2!1d105.8370287!2d21.0103796!3e0?hl=vi</t>
      </text>
    </comment>
    <comment authorId="0" ref="O330">
      <text>
        <t xml:space="preserve">======
ID#AAAAakniZVo
Admin    (2022-06-04 20:26:49)
https://www.google.com/maps/dir/51+Qu%E1%BB%91c+T%E1%BB%AD+Gi%C3%A1m,+V%C4%83n+Ch%C6%B0%C6%A1ng,+%C4%90%E1%BB%91ng+%C4%90a,+H%C3%A0+N%E1%BB%99i/Tr%C6%B0%E1%BB%9Dng+Ti%E1%BB%83u+h%E1%BB%8Dc+%C4%90%E1%BB%8Bnh+C%C3%B4ng,+%C4%90%E1%BB%8Bnh+C%C3%B4ng+H%E1%BA%A1,+%C4%90%E1%BB%8Bnh+C%C3%B4ng,+Ho%C3%A0ng+Mai,+H%C3%A0+N%E1%BB%99i/@21.004582,105.8151633,14z/data=!3m1!4b1!4m14!4m13!1m5!1m1!1s0x3135ab995cd4368b:0xe0d0f91a5177a56b!2m2!1d105.836172!2d21.026908!1m5!1m1!1s0x3135acf5afed955f:0x1a3e704ba4f7d2ab!2m2!1d105.8267669!2d20.9831714!3e0?hl=vi</t>
      </text>
    </comment>
    <comment authorId="0" ref="O500">
      <text>
        <t xml:space="preserve">======
ID#AAAAakniZVk
Admin    (2022-06-04 20:26:49)
https://www.google.com/maps/dir/32,+36+%C4%90%C6%B0%E1%BB%9Dng+T%C3%B4+Ng%E1%BB%8Dc+V%C3%A2n,+Qu%E1%BA%A3ng+An,+T%C3%A2y+H%E1%BB%93,+H%C3%A0+N%E1%BB%99i,+Vi%E1%BB%87t+Nam/Tr%C6%B0%E1%BB%9Dng+Ti%E1%BB%83u+h%E1%BB%8Dc+Chu+V%C4%83n+An,+Th%E1%BB%A5y+Khu%C3%AA,+T%C3%A2y+H%E1%BB%93,+H%C3%A0+N%E1%BB%99i/@21.0569774,105.8046457,14z/data=!3m1!4b1!4m14!4m13!1m5!1m1!1s0x3135aaf768113fc5:0xa5dc7a300a15c880!2m2!1d105.8246839!2d21.0685741!1m5!1m1!1s0x3135ab08c257101b:0x74f2797adbfd7fa4!2m2!1d105.8177258!2d21.0435931!3e0?hl=vi</t>
      </text>
    </comment>
    <comment authorId="0" ref="L395">
      <text>
        <t xml:space="preserve">======
ID#AAAAakniZVg
Admin    (2022-06-04 20:26:49)
https://www.google.com/maps/dir/98+P.+T%E1%BB%AB+Hoa,+Qu%E1%BA%A3ng+An,+T%C3%A2y+H%E1%BB%93,+H%C3%A0+N%E1%BB%99i,+Vi%E1%BB%87t+Nam/Tr%C6%B0%E1%BB%9Dng+ti%E1%BB%83u+h%E1%BB%8Dc+Ph%C3%BA+C%C6%B0%E1%BB%9Dng,+Ng%C3%B5+12+Th%C6%B0%E1%BB%A3ng+M%E1%BA%A1o,+Trinh+L%C6%B0%C6%A1ng,+Ph%C3%BA+L%C6%B0%C6%A1ng,+H%C3%A0+%C4%90%C3%B4ng,+H%C3%A0+N%E1%BB%99i/@20.9975901,105.7283284,12z/data=!3m1!4b1!4m14!4m13!1m5!1m1!1s0x3135aa557080beaf:0xdeb6200841cc91a!2m2!1d105.8297275!2d21.0580236!1m5!1m1!1s0x313453dc3b181cb1:0x54befb518a6a1c4a!2m2!1d105.7613026!2d20.9356078!3e0?hl=vi</t>
      </text>
    </comment>
    <comment authorId="0" ref="L204">
      <text>
        <t xml:space="preserve">======
ID#AAAAakniZVc
Admin    (2022-06-04 20:26:49)
https://www.google.com/maps/dir/58+P.+T%E1%BB%AB+Hoa,+Qu%E1%BA%A3ng+An,+T%C3%A2y+H%E1%BB%93,+H%C3%A0+N%E1%BB%99i,+Vi%E1%BB%87t+Nam/Tr%C6%B0%E1%BB%9Dng+Ti%E1%BB%83u+h%E1%BB%8Dc+Kim+%C4%90%E1%BB%93ng,+Tr%E1%BA%A7n+Huy+Li%E1%BB%87u,+Khu+t%E1%BA%ADp+th%E1%BB%83+Gi%E1%BA%A3ng+V%C3%B5,+Gi%E1%BA%A3ng+V%C3%B5,+Ba+%C4%90%C3%ACnh,+H%C3%A0+N%E1%BB%99i/@21.0445241,105.8123622,14z/data=!3m1!4b1!4m14!4m13!1m5!1m1!1s0x3135aa55a5d37107:0xa816107f9a6a3e2f!2m2!1d105.830759!2d21.0588938!1m5!1m1!1s0x3135ab72435f719b:0x11d7e73525743b21!2m2!1d105.819519!2d21.0296573!3e0?hl=vi</t>
      </text>
    </comment>
    <comment authorId="0" ref="O504">
      <text>
        <t xml:space="preserve">======
ID#AAAAakniZVY
Admin    (2022-06-04 20:26:49)
https://www.google.com/maps/dir/22+V%C3%B5ng+Th%E1%BB%8B,+B%C6%B0%E1%BB%9Fi,+T%C3%A2y+H%E1%BB%93,+H%C3%A0+N%E1%BB%99i,+Vi%E1%BB%87t+Nam/Tr%C6%B0%E1%BB%9Dng+ti%E1%BB%83u+h%E1%BB%8Dc+Minh+Khai,+Ng%C3%B5+Qu%E1%BB%B3nh,+Thanh+Nh%C3%A0n,+Hai+B%C3%A0+Tr%C6%B0ng,+H%C3%A0+N%E1%BB%99i/@21.025616,105.7905234,13z/data=!3m1!4b1!4m14!4m13!1m5!1m1!1s0x3135ab1951739c97:0x9a92f384223643be!2m2!1d105.8109919!2d21.0511761!1m5!1m1!1s0x3135ac752a5d46fb:0xc8bb792b6bc633aa!2m2!1d105.8522402!2d21.0044829!3e0?hl=vi</t>
      </text>
    </comment>
    <comment authorId="0" ref="I115">
      <text>
        <t xml:space="preserve">======
ID#AAAAakniZVU
Admin    (2022-06-04 20:26:49)
https://www.google.com/maps/dir/128+P.+V%C5%A9+Mi%C3%AAn,+Y%C3%AAn+Ph%E1%BB%A5,+T%C3%A2y+H%E1%BB%93,+H%C3%A0+N%E1%BB%99i,+Vi%E1%BB%87t+Nam/Tr%C6%B0%E1%BB%9Dng+THCS+Ng%E1%BB%8Dc+L%C3%A2m,+Ng%C3%B5+370+Nguy%E1%BB%85n+V%C4%83n+C%E1%BB%AB,+B%E1%BB%93+%C4%90%E1%BB%81,+Long+Bi%C3%AAn,+H%C3%A0+N%E1%BB%99i/@21.0445393,105.8376442,14z/data=!3m1!4b1!4m13!4m12!1m5!1m1!1s0x3135abab420cd6b3:0xedbd8761928a62be!2m2!1d105.8338901!2d21.0539784!1m5!1m1!1s0x3135abda7da583e1:0xa534068d69eac35c!2m2!1d105.8761045!2d21.0449735?hl=vi</t>
      </text>
    </comment>
    <comment authorId="0" ref="R450">
      <text>
        <t xml:space="preserve">======
ID#AAAAakniZVQ
Admin    (2022-06-04 20:26:49)
https://www.google.com/maps/dir/Ng.+99+Xu%C3%A2n+La,+Xu%C3%A2n+La,+T%C3%A2y+H%E1%BB%93,+H%C3%A0+N%E1%BB%99i,+Vi%E1%BB%87t+Nam/Tr%C6%B0%E1%BB%9Dng+Ti%E1%BB%83u+h%E1%BB%8Dc+An+D%C6%B0%C6%A1ng,+An+D%C6%B0%C6%A1ng,+Y%C3%AAn+Ph%E1%BB%A5,+T%C3%A2y+H%E1%BB%93,+H%C3%A0+N%E1%BB%99i/@21.0747714,105.8027213,15z/data=!4m14!4m13!1m5!1m1!1s0x3135aae0a973c571:0xd2244f74a998bb19!2m2!1d105.8056248!2d21.0633777!1m5!1m1!1s0x3135abad37693145:0x127b9a3685f9ba58!2m2!1d105.8388687!2d21.0544411!3e0?hl=vi</t>
      </text>
    </comment>
    <comment authorId="0" ref="O439">
      <text>
        <t xml:space="preserve">======
ID#AAAAakniZVM
Admin    (2022-06-04 20:26:49)
https://www.google.com/maps/dir/107+Xu%C3%A2n+Di%E1%BB%87u,+Qu%E1%BA%A3ng+An,+T%C3%A2y+H%E1%BB%93,+H%C3%A0+N%E1%BB%99i/Tr%C6%B0%E1%BB%9Dng+Ti%E1%BB%83u+h%E1%BB%8Dc+An+D%C6%B0%C6%A1ng,+An+D%C6%B0%C6%A1ng,+Y%C3%AAn+Ph%E1%BB%A5,+T%C3%A2y+H%E1%BB%93,+H%C3%A0+N%E1%BB%99i/@21.0537591,105.8046457,14z/data=!4m14!4m13!1m5!1m1!1s0x3135aaf77784f4ad:0x67186e54a9e17f1d!2m2!1d105.8259395!2d21.0685012!1m5!1m1!1s0x3135abad37693145:0x127b9a3685f9ba58!2m2!1d105.8388687!2d21.0544411!3e0?hl=vi</t>
      </text>
    </comment>
    <comment authorId="0" ref="L424">
      <text>
        <t xml:space="preserve">======
ID#AAAAakniZVI
Admin    (2022-06-04 20:26:49)
https://www.google.com/maps/dir/80+Ph%E1%BB%91+T%E1%BB%AB+Hoa,+Qu%E1%BA%A3ng+An,+T%C3%A2y+H%E1%BB%93,+H%C3%A0+N%E1%BB%99i/Tr%C6%B0%E1%BB%9Dng+Ti%E1%BB%83u+h%E1%BB%8Dc+Ng%C3%B4+Quy%E1%BB%81n,+Ng%C3%B5+Qu%E1%BB%B3nh,+Qu%E1%BB%B3nh+L%C3%B4i,+Hai+B%C3%A0+Tr%C6%B0ng,+H%C3%A0+N%E1%BB%99i/@21.0294531,105.8128774,13z/data=!3m1!4b1!4m14!4m13!1m5!1m1!1s0x3135aa5575a5ef9f:0xdda1d06b607a9e3a!2m2!1d105.830288!2d21.0585025!1m5!1m1!1s0x3135ac0c13b6b05d:0xc12d097903cffd50!2m2!1d105.8568276!2d21.0004253!3e0?hl=vi</t>
      </text>
    </comment>
    <comment authorId="0" ref="F264">
      <text>
        <t xml:space="preserve">======
ID#AAAAakniZVE
Admin    (2022-06-04 20:26:49)
https://www.google.com/maps/dir/79+Ng%C3%B5+31+-+Xu%C3%A2n+Di%E1%BB%87u,+Qu%E1%BA%A3ng+An,+T%C3%A2y+H%E1%BB%93,+H%C3%A0+N%E1%BB%99i/Tr%C6%B0%E1%BB%9Dng+ti%E1%BB%83u+h%E1%BB%8Dc+Linh+%C4%90%C3%A0m,+Ho%C3%A0ng+Li%E1%BB%87t,+Ho%C3%A0ng+Mai,+H%C3%A0+N%E1%BB%99i/@21.011693,105.7761475,12z/data=!3m1!4b1!4m14!4m13!1m5!1m1!1s0x3135aaff3b59a407:0xb12e96d162c45c23!2m2!1d105.8268839!2d21.0607851!1m5!1m1!1s0x3135ad87ec0c0fb3:0x68febf9c7cfbdfd0!2m2!1d105.8382136!2d20.9600241!3e0?hl=vi</t>
      </text>
    </comment>
    <comment authorId="0" ref="L379">
      <text>
        <t xml:space="preserve">======
ID#AAAAakniZVA
Admin    (2022-06-04 20:26:49)
https://www.google.com/maps/dir/Ng.+100+V%C3%B5+Ch%C3%AD+C%C3%B4ng,+B%C3%A1i+%C3%82n,+Xu%C3%A2n+La,+T%C3%A2y+H%E1%BB%93,+H%C3%A0+N%E1%BB%99i,+Vi%E1%BB%87t+Nam/Tr%C6%B0%E1%BB%9Dng+Ti%E1%BB%83u+h%E1%BB%8Dc+L%C3%AA+Ng%E1%BB%8Dc+H%C3%A2n,+L%C3%B2+%C4%90%C3%BAc,+Ph%E1%BA%A1m+%C4%90%C3%ACnh+H%E1%BB%93,+Hai+B%C3%A0+Tr%C6%B0ng,+H%C3%A0+N%E1%BB%99i/@21.0495481,105.7967708,13z/data=!3m1!4b1!4m14!4m13!1m5!1m1!1s0x3135ab21f2707629:0xd81779aaea3821e7!2m2!1d105.8049971!2d21.0532056!1m5!1m1!1s0x3135abf242d0639b:0x1bf6818a43aad4c8!2m2!1d105.8561293!2d21.0167981!3e0?hl=vi</t>
      </text>
    </comment>
    <comment authorId="0" ref="O175">
      <text>
        <t xml:space="preserve">======
ID#AAAAakniZU8
Admin    (2022-06-04 20:26:49)
https://www.google.com/maps/dir/16+P.+V%C5%A9+Mi%C3%AAn,+Y%C3%AAn+Ph%E1%BB%A5,+T%C3%A2y+H%E1%BB%93,+H%C3%A0+N%E1%BB%99i,+Vi%E1%BB%87t+Nam/Tr%C6%B0%E1%BB%9Dng+Ti%E1%BB%83u+H%E1%BB%8Dc+Nguy%E1%BB%85n+Trung+Tr%E1%BB%B1c,+Ph%E1%BA%A1m+H%E1%BB%93ng+Th%C3%A1i,+Nguy%E1%BB%85n+Trung+Tr%E1%BB%B1c,+Ba+%C4%90%C3%ACnh,+H%C3%A0+N%E1%BB%99i/@21.0510793,105.831836,15z/data=!3m1!4b1!4m13!4m12!1m5!1m1!1s0x3135abac8eda5cc5:0x69c479d6ee0ddf68!2m2!1d105.8356405!2d21.0527132!1m5!1m1!1s0x3135abb9eaf27d17:0x1c19fe19a9b170f7!2m2!1d105.8467577!2d21.04325?hl=vi</t>
      </text>
    </comment>
    <comment authorId="0" ref="F70">
      <text>
        <t xml:space="preserve">======
ID#AAAAakniZU4
Admin    (2022-06-04 20:26:49)
https://www.google.com/maps/dir/50+Xu%C3%A2n+Di%E1%BB%87u,+Qu%E1%BA%A3ng+An,+T%C3%A2y+H%E1%BB%93,+H%C3%A0+N%E1%BB%99i/Tr%C6%B0%E1%BB%9Dng+Ti%E1%BB%83u+h%E1%BB%8Dc+%C4%90%E1%BB%8Bnh+C%C3%B4ng,+%C4%90%E1%BB%8Bnh+C%C3%B4ng+H%E1%BA%A1,+%C4%90%E1%BB%8Bnh+C%C3%B4ng,+Ho%C3%A0ng+Mai,+H%C3%A0+N%E1%BB%99i/@21.0215892,105.8018109,13z/data=!3m1!4b1!4m13!4m12!1m5!1m1!1s0x3135aaff3662aa8b:0x7666bc464041839f!2m2!1d105.8310936!2d21.0617507!1m5!1m1!1s0x3135acf5afed955f:0x1a3e704ba4f7d2ab!2m2!1d105.8267669!2d20.9831714?hl=vi</t>
      </text>
    </comment>
    <comment authorId="0" ref="L110">
      <text>
        <t xml:space="preserve">======
ID#AAAAakniZU0
Admin    (2022-06-04 20:26:49)
https://www.google.com/maps/dir/Ng%C3%B5+76+T%E1%BB%A9+Li%C3%AAn,+T%E1%BB%A9+Li%C3%AAn,+T%C3%A2y+H%E1%BB%93,+H%C3%A0+N%E1%BB%99i,+Vi%E1%BB%87t+Nam/Tr%C6%B0%E1%BB%9Dng+ti%E1%BB%83u+H%E1%BB%8Dc+V%C4%A9nh+H%C6%B0ng,+Ph%E1%BB%91+%C4%90%C3%B4ng+Thi%C3%AAn,+V%C4%A9nh+H%C6%B0ng,+Hai+B%C3%A0+Tr%C6%B0ng,+H%C3%A0+N%E1%BB%99i/@21.024071,105.8209936,13z/data=!3m1!4b1!4m13!4m12!1m5!1m1!1s0x3135aa50da8981b5:0x2f86b0d1bdf9657f!2m2!1d105.8355041!2d21.0647352!1m5!1m1!1s0x3135aea08bbf8d71:0x7328c59508b7abe0!2m2!1d105.8772937!2d20.9847752?hl=vi</t>
      </text>
    </comment>
    <comment authorId="0" ref="L279">
      <text>
        <t xml:space="preserve">======
ID#AAAAakniZUw
Admin    (2022-06-04 20:26:49)
https://www.google.com/maps/dir/Paradise+Home+-+2E+Alley+32%2F12+To+Ngoc+Van,+Tay+Ho,+%C4%90%C6%B0%E1%BB%9Dng+T%C3%B4+Ng%E1%BB%8Dc+V%C3%A2n,+Qu%E1%BA%A3ng+An,+T%C3%A2y+H%E1%BB%93,+H%C3%A0+N%E1%BB%99i/Tr%C6%B0%E1%BB%9Dng+Ti%E1%BB%83u+h%E1%BB%8Dc+Gia+Qu%E1%BA%A5t,+Gia+Qu%E1%BA%A5t,+Th%C6%B0%E1%BB%A3ng+Thanh,+Long+Bi%C3%AAn,+H%C3%A0+N%E1%BB%99i/@21.0798094,105.8150173,13z/data=!3m1!4b1!4m14!4m13!1m5!1m1!1s0x3135ab06d9ba5bf1:0xadb39c90e560f653!2m2!1d105.8250206!2d21.0687086!1m5!1m1!1s0x3135a9137cf8d323:0x1999203596b92485!2m2!1d105.8776075!2d21.0541397!3e0?hl=vi</t>
      </text>
    </comment>
    <comment authorId="0" ref="I449">
      <text>
        <t xml:space="preserve">======
ID#AAAAakniZUs
Admin    (2022-06-04 20:26:49)
https://www.google.com/maps/dir/Ng.+99+Xu%C3%A2n+La,+Xu%C3%A2n+La,+T%C3%A2y+H%E1%BB%93,+H%C3%A0+N%E1%BB%99i,+Vi%E1%BB%87t+Nam/Tr%C6%B0%E1%BB%9Dng+THCS+Ph%C3%BA+Th%C6%B0%E1%BB%A3ng,+Ph%C3%BA+Gia,+Ph%C3%BA+X%C3%A1,+Ph%C3%BA+Th%C6%B0%E1%BB%A3ng,+T%C3%A2y+H%E1%BB%93,+H%C3%A0+N%E1%BB%99i/@21.0747714,105.8027213,15z/data=!3m1!4b1!4m14!4m13!1m5!1m1!1s0x3135aae0a973c571:0xd2244f74a998bb19!2m2!1d105.8056248!2d21.0633777!1m5!1m1!1s0x3135aa9424f0e4c5:0x17b4b0221222c0e1!2m2!1d105.809941!2d21.0864234!3e0?hl=vi</t>
      </text>
    </comment>
    <comment authorId="0" ref="L394">
      <text>
        <t xml:space="preserve">======
ID#AAAAakniZUo
Admin    (2022-06-04 20:26:49)
https://www.google.com/maps/dir/98+P.+T%E1%BB%AB+Hoa,+Qu%E1%BA%A3ng+An,+T%C3%A2y+H%E1%BB%93,+H%C3%A0+N%E1%BB%99i,+Vi%E1%BB%87t+Nam/Tr%C6%B0%E1%BB%9Dng+Ti%E1%BB%83u+h%E1%BB%8Dc+V%C4%83n+Ch%C6%B0%C6%A1ng,+Ng%C3%B5+V%C4%83n+Ch%C6%B0%C6%A1ng,+V%C4%83n+Ch%C6%B0%C6%A1ng,+%C4%90%E1%BB%91ng+%C4%90a,+H%C3%A0+N%E1%BB%99i/@21.0399537,105.8211661,14z/data=!3m1!4b1!4m14!4m13!1m5!1m1!1s0x3135aa557080beaf:0xdeb6200841cc91a!2m2!1d105.8297275!2d21.0580236!1m5!1m1!1s0x3135ab9ad4f94c3b:0x98d46547a9912d33!2m2!1d105.8379714!2d21.0204282!3e0?hl=vi</t>
      </text>
    </comment>
    <comment authorId="0" ref="I559">
      <text>
        <t xml:space="preserve">======
ID#AAAAakniZUk
Admin    (2022-06-04 20:26:49)
https://www.google.com/maps/dir/236,+11+%C4%90.+%C3%82u+C%C6%A1,+Nh%E1%BA%ADt+T%C3%A2n,+T%C3%A2y+H%E1%BB%93,+H%C3%A0+N%E1%BB%99i,+Vi%E1%BB%87t+Nam/Tr%C6%B0%E1%BB%9Dng+THCS+Long+Bi%C3%AAn,+Ph%E1%BB%91+T%C6%B0+%C4%90%C3%ACnh,+T%C6%B0+%C4%90%C3%ACnh,+p.+Long+Bi%C3%AAn,+Long+Bi%C3%AAn,+H%C3%A0+N%E1%BB%99i/@21.0519007,105.8363681,14z/data=!3m1!4b1!4m14!4m13!1m5!1m1!1s0x3135aaf6f623c601:0x499319347e92217b!2m2!1d105.8260848!2d21.0714661!1m5!1m1!1s0x3135a967160246e5:0xf466176000d77eef!2m2!1d105.8831607!2d21.0295057!3e0?hl=vi</t>
      </text>
    </comment>
    <comment authorId="0" ref="L274">
      <text>
        <t xml:space="preserve">======
ID#AAAAakniZUg
Admin    (2022-06-04 20:26:49)
https://www.google.com/maps/dir/76+Ng%C3%B5+31+-+Xu%C3%A2n+Di%E1%BB%87u,+Qu%E1%BA%A3ng+An,+T%C3%A2y+H%E1%BB%93,+H%C3%A0+N%E1%BB%99i/Tr%C6%B0%E1%BB%9Dng+THCS+Qu%E1%BA%A3ng+An,+Ngo+11,+Qu%E1%BA%A3ng+An,+T%C3%A2y+H%E1%BB%93,+H%C3%A0+N%E1%BB%99i/@21.064219,105.822218,16z/data=!3m1!4b1!4m14!4m13!1m5!1m1!1s0x3135aaff224334a7:0x41a991ee2bc1afa5!2m2!1d105.8265808!2d21.0605278!1m5!1m1!1s0x3135aaf9ed30c719:0xa6aa5414072acf85!2m2!1d105.8239844!2d21.0665691!3e0?hl=vi</t>
      </text>
    </comment>
    <comment authorId="0" ref="O265">
      <text>
        <t xml:space="preserve">======
ID#AAAAakniZUc
Admin    (2022-06-04 20:26:49)
https://www.google.com/maps/dir/79+Ng%C3%B5+31+-+Xu%C3%A2n+Di%E1%BB%87u,+Qu%E1%BA%A3ng+An,+T%C3%A2y+H%E1%BB%93,+H%C3%A0+N%E1%BB%99i/Tr%C6%B0%E1%BB%9Dng+Ti%E1%BB%83u+h%E1%BB%8Dc+Nguy%E1%BB%85n+Tra%CC%83i,+Ph%E1%BB%91+Kh%C6%B0%C6%A1ng+Trung,+Kh%C6%B0%C6%A1ng+Trung,+Thanh+Xu%C3%A2n,+H%C3%A0+N%E1%BB%99i/@21.0121477,105.7208691,12z/data=!4m14!4m13!1m5!1m1!1s0x3135aaff3b59a407:0xb12e96d162c45c23!2m2!1d105.8268839!2d21.0607851!1m5!1m1!1s0x3135ac8fd62956eb:0xa9f8a60938b4e64f!2m2!1d105.8171586!2d20.9962279!3e0?hl=vi</t>
      </text>
    </comment>
    <comment authorId="0" ref="O219">
      <text>
        <t xml:space="preserve">======
ID#AAAAakniZUY
Admin    (2022-06-04 20:26:49)
https://www.google.com/maps/dir/28+L%E1%BA%A1c+Ch%C3%ADnh,+Tr%C3%BAc+B%E1%BA%A1ch,+Ba+%C4%90%C3%ACnh,+H%C3%A0+N%E1%BB%99i/Tr%C6%B0%E1%BB%9Dng+Ti%E1%BB%83u+h%E1%BB%8Dc+Nam+Th%C3%A0nh+C%C3%B4ng,+Nguy%C3%AAn+H%E1%BB%93ng,+Khu+t%E1%BA%ADp+th%E1%BB%83+Nam+Th%C3%A0nh+C%C3%B4ng,+L%C3%A1ng+H%E1%BA%A1,+%C4%90%E1%BB%91ng+%C4%90a,+H%C3%A0+N%E1%BB%99i/@21.0299255,105.8082017,14z/data=!3m1!4b1!4m14!4m13!1m5!1m1!1s0x3135abb02d72fc0b:0xbb7f97d6ace6a179!2m2!1d105.8415147!2d21.0458319!1m5!1m1!1s0x3135ab611497db0b:0x11c77b2c95822852!2m2!1d105.8099253!2d21.0153374!3e0?hl=vi</t>
      </text>
    </comment>
    <comment authorId="0" ref="I444">
      <text>
        <t xml:space="preserve">======
ID#AAAAakniZUU
Admin    (2022-06-04 20:26:49)
https://www.google.com/maps/dir/Chung+c%C6%B0+Rose+Town+79+Ng%E1%BB%8Dc+H%E1%BB%93i,+%C4%90%C6%B0%E1%BB%9Dng+Ng%E1%BB%8Dc+H%E1%BB%93i,+P,+Ho%C3%A0ng+Li%E1%BB%87t,+Ho%C3%A0ng+Mai,+H%C3%A0+N%E1%BB%99i/Tr%C6%B0%E1%BB%9Dng+Ti%E1%BB%83u+h%E1%BB%8Dc+Duy%C3%AAn+H%C3%A0,+V%C4%83n+Uy%C3%AAn,+Duy%C3%AAn+H%C3%A0,+Thanh+Tr%C3%AC,+H%C3%A0+N%E1%BB%99i/@20.9434094,105.8439961,14z/data=!3m1!4b1!4m14!4m13!1m5!1m1!1s0x31356d0cbafe60f5:0xeba4f5c1e3a3c4c5!2m2!1d105.8435263!2d20.9597882!1m5!1m1!1s0x3135ae08f1c97c4f:0x8546221d4b420f1f!2m2!1d105.8796899!2d20.9254803!3e0?hl=vi</t>
      </text>
    </comment>
    <comment authorId="0" ref="I49">
      <text>
        <t xml:space="preserve">======
ID#AAAAakniZUQ
Admin    (2022-06-04 20:26:49)
https://www.google.com/maps/dir/Ng%C3%B5+28+T%C3%A2y+H%E1%BB%93,+Qu%E1%BA%A3ng+An,+T%C3%A2y+H%E1%BB%93,+H%C3%A0+N%E1%BB%99i,+Vi%E1%BB%87t+Nam/Tr%C6%B0%E1%BB%9Dng+Ti%E1%BB%83u+h%E1%BB%8Dc+L%C3%AA+V%C4%83n+T%C3%A1m,+Ngo%CC%83+40+Ta%CC%A3+Quang+B%C6%B0%CC%89u,+B%C3%A1ch+Khoa,+Hai+B%C3%A0+Tr%C6%B0ng,+H%C3%A0+N%E1%BB%99i/@21.0378192,105.7898408,13z/data=!3m1!4b1!4m13!4m12!1m5!1m1!1s0x3135aaf9be7a1623:0x56094cca959605d!2m2!1d105.8248197!2d21.06585!1m5!1m1!1s0x3135ac76b977c32d:0xbaeb918a53542992!2m2!1d105.8454552!2d21.0030499?hl=vi</t>
      </text>
    </comment>
    <comment authorId="0" ref="O325">
      <text>
        <t xml:space="preserve">======
ID#AAAAakniZUM
Admin    (2022-06-04 20:26:49)
https://www.google.com/maps/dir/%C4%90.+Ven+H%E1%BB%93+Ba+M%E1%BA%ABu,+Ph%C6%B0%C6%A1ng+Li%C3%AAn,+%C4%90%E1%BB%91ng+%C4%90a,+H%C3%A0+N%E1%BB%99i,+Vi%E1%BB%87t+Nam/Tr%C6%B0%E1%BB%9Dng+Ti%E1%BB%83u+h%E1%BB%8Dc+Tr%E1%BA%A7n+Qu%E1%BB%91c+To%E1%BA%A3n,+Nh%C3%A0+Chung,+H%C3%A0ng+Tr%E1%BB%91ng,+Ho%C3%A0n+Ki%E1%BA%BFm,+H%C3%A0+N%E1%BB%99i/@21.0173018,105.8370072,15z/data=!3m1!4b1!4m14!4m13!1m5!1m1!1s0x3135ab862f9f7971:0xd6f61787995e40e8!2m2!1d105.8410907!2d21.012183!1m5!1m1!1s0x3135ab94f02ccb8b:0xc81d73a81aa2f0e0!2m2!1d105.8504746!2d21.0270672!3e0?hl=vi</t>
      </text>
    </comment>
    <comment authorId="0" ref="R570">
      <text>
        <t xml:space="preserve">======
ID#AAAAakniZUI
Admin    (2022-06-04 20:26:49)
https://www.google.com/maps/dir/161+Xu%C3%A2n+La,+Xu%C3%A2n+T%E1%BA%A3o,+T%C3%A2y+H%E1%BB%93,+H%C3%A0+N%E1%BB%99i/Tr%C6%B0%E1%BB%9Dng+THCS+Giang+Bi%C3%AAn,+Giang+Bi%C3%AAn,+H%C3%B2a+Binh,+Giang+Bi%C3%AAn,+Long+Bi%C3%AAn,+H%C3%A0+N%E1%BB%99i/@21.0798094,105.8253273,13z/data=!3m1!4b1!4m14!4m13!1m5!1m1!1s0x3135aadd20f8a6b9:0x68351b29a169357b!2m2!1d105.802459!2d21.0684745!1m5!1m1!1s0x3135a9b3e9872237:0xd2dc50f3bf1a1760!2m2!1d105.9182349!2d21.0634768!3e0?hl=vi</t>
      </text>
    </comment>
    <comment authorId="0" ref="R194">
      <text>
        <t xml:space="preserve">======
ID#AAAAakniZUE
Admin    (2022-06-04 20:26:49)
https://www.google.com/maps/dir/H%E1%BB%93+G%C6%B0%C6%A1m+Plaza,+Tr%E1%BA%A7n+Ph%C3%BA,+M%E1%BB%99+Lao,+H%C3%A0+%C4%90%C3%B4ng,+H%C3%A0+N%E1%BB%99i/Tr%C6%B0%E1%BB%9Dng+Ti%E1%BB%83u+h%E1%BB%8Dc+A+Th%E1%BB%8B+tr%E1%BA%A5n+V%C4%83n+%C4%90i%E1%BB%83n,+T%E1%BB%A9+Hi%E1%BB%87p,+Thanh+Tr%C3%AC,+H%C3%A0+N%E1%BB%99i/@20.9647591,105.7792732,13z/data=!3m1!4b1!4m14!4m13!1m5!1m1!1s0x3135accd88c1276b:0xc7ec85c744d8874e!2m2!1d105.7856461!2d20.9790317!1m5!1m1!1s0x3135adbe19da1a9d:0xf14ec06e048c261f!2m2!1d105.8479281!2d20.9387065!3e0?hl=vi</t>
      </text>
    </comment>
    <comment authorId="0" ref="O64">
      <text>
        <t xml:space="preserve">======
ID#AAAAakniZUA
Admin    (2022-06-04 20:26:49)
https://www.google.com/maps/dir/19+Ph%E1%BB%91+Qu%E1%BA%A3ng+Kh%C3%A1nh,+Qu%E1%BA%A3ng+An,+T%C3%A2y+H%E1%BB%93,+H%C3%A0+N%E1%BB%99i/Tr%C6%B0%E1%BB%9Dng+Ti%E1%BB%83u+h%E1%BB%8Dc+Chu+V%C4%83n+An,+Th%E1%BB%A5y+Khu%C3%AA,+T%C3%A2y+H%E1%BB%93,+H%C3%A0+N%E1%BB%99i/@21.0541595,105.811801,14z/data=!3m1!4b1!4m13!4m12!1m5!1m1!1s0x3135aafc8849b055:0xadba4bbb548cfd8c!2m2!1d105.820039!2d21.0615565!1m5!1m1!1s0x3135ab08c257101b:0x74f2797adbfd7fa4!2m2!1d105.8177258!2d21.0435931?hl=vi</t>
      </text>
    </comment>
    <comment authorId="0" ref="O159">
      <text>
        <t xml:space="preserve">======
ID#AAAAakniZT8
Admin    (2022-06-04 20:26:49)
https://www.google.com/maps/dir/50+Ng%C3%B5+31+-+Xu%C3%A2n+Di%E1%BB%87u,+Qu%E1%BA%A3ng+An,+T%C3%A2y+H%E1%BB%93,+H%C3%A0+N%E1%BB%99i,+Vi%E1%BB%87t+Nam/Tr%C6%B0%E1%BB%9Dng+Ti%E1%BB%83u+h%E1%BB%8Dc+T%C3%A2y+S%C6%A1n,+Ph%E1%BB%91+L%C3%AA+%C4%90%E1%BA%A1i+H%C3%A0nh,+L%C3%AA+%C4%90%E1%BA%A1i+H%C3%A0nh,+Hai+B%C3%A0+Tr%C6%B0ng,+H%C3%A0+N%E1%BB%99i/@21.0372598,105.804468,13z/data=!3m1!4b1!4m13!4m12!1m5!1m1!1s0x3135aaff3b436815:0xf40b5e9806ad6028!2m2!1d105.8273025!2d21.0612634!1m5!1m1!1s0x3135ab8bef513655:0x669bdeafc2b80689!2m2!1d105.8468401!2d21.0128814?hl=vi</t>
      </text>
    </comment>
    <comment authorId="0" ref="O314">
      <text>
        <t xml:space="preserve">======
ID#AAAAakniZT4
Admin    (2022-06-04 20:26:49)
https://www.google.com/maps/dir/107+Xu%C3%A2n+Di%E1%BB%87u,+Qu%E1%BA%A3ng+An,+T%C3%A2y+H%E1%BB%93,+H%C3%A0+N%E1%BB%99i/Tr%C6%B0%E1%BB%9Dng+ti%E1%BB%83u+h%E1%BB%8Dc+Ho%C3%A0ng+Di%E1%BB%87u,+%C4%90%E1%BB%99i+C%E1%BA%A5n,+C%E1%BB%91ng+V%E1%BB%8B,+Ba+%C4%90%C3%ACnh,+H%C3%A0+N%E1%BB%99i/@21.0561709,105.8046457,14z/data=!3m1!4b1!4m14!4m13!1m5!1m1!1s0x3135aaf77784f4ad:0x67186e54a9e17f1d!2m2!1d105.8259395!2d21.0685012!1m5!1m1!1s0x3135ab15a982d401:0x3fbdcfd6a9deef51!2m2!1d105.8078009!2d21.0373585!3e0?hl=vi</t>
      </text>
    </comment>
    <comment authorId="0" ref="F375">
      <text>
        <t xml:space="preserve">======
ID#AAAAakniZT0
Admin    (2022-06-04 20:26:49)
https://www.google.com/maps/dir/28+Xu%C3%A2n+Di%E1%BB%87u,+Qu%E1%BA%A3ng+An,+T%C3%A2y+H%E1%BB%93,+H%C3%A0+N%E1%BB%99i/Tr%C6%B0%E1%BB%9Dng+Ti%E1%BB%83u+h%E1%BB%8Dc+Kim+Li%C3%AAn,+Ho%C3%A0ng+T%C3%ADch+Tr%C3%AD,+Kim+Li%C3%AAn,+%C4%90%E1%BB%91ng+%C4%90a,+H%C3%A0+N%E1%BB%99i/@21.0346712,105.8035632,13z/data=!3m1!4b1!4m14!4m13!1m5!1m1!1s0x3135aa542aed0d51:0x165433f153abf75e!2m2!1d105.832097!2d21.0612613!1m5!1m1!1s0x3135ac789620b393:0xf90f174f567edfef!2m2!1d105.8363862!2d21.0079255!3e0?hl=vi</t>
      </text>
    </comment>
    <comment authorId="0" ref="L404">
      <text>
        <t xml:space="preserve">======
ID#AAAAakniZTw
Admin    (2022-06-04 20:26:49)
https://www.google.com/maps/dir/236,+7+%C4%90.+%C3%82u+C%C6%A1,+T%E1%BB%A9+Li%C3%AAn,+T%C3%A2y+H%E1%BB%93,+H%C3%A0+N%E1%BB%99i,+Vi%E1%BB%87t+Nam/Tr%C6%B0%E1%BB%9Dng+ti%E1%BB%83u+h%E1%BB%8Dc+Ph%C3%BA+Th%C6%B0%E1%BB%A3ng,+Ph%C3%BA+Gia,+Ph%C3%BA+X%C3%A1,+Ph%C3%BA+Th%C6%B0%E1%BB%A3ng,+T%C3%A2y+H%E1%BB%93,+H%C3%A0+N%E1%BB%99i/@21.080928,105.783759,13z/data=!4m14!4m13!1m5!1m1!1s0x3135aa8d47f6bb0b:0x32df44c30f55ddb!2m2!1d105.8187787!2d21.0808515!1m5!1m1!1s0x3135aa942907a8bd:0xf1f40723f9176ca8!2m2!1d105.8097553!2d21.0868826!3e0?hl=vi</t>
      </text>
    </comment>
    <comment authorId="0" ref="L350">
      <text>
        <t xml:space="preserve">======
ID#AAAAakniZTs
Admin    (2022-06-04 20:26:49)
https://www.google.com/maps/dir/92+Xu%C3%A2n+Di%E1%BB%87u,+Qu%E1%BA%A3ng+An,+T%C3%A2y+H%E1%BB%93,+H%C3%A0+N%E1%BB%99i/Tr%C6%B0%E1%BB%9Dng+Ti%E1%BB%83u+h%E1%BB%8Dc+Y%C3%AAn+H%C3%B2a,+Ph%E1%BB%91+H%E1%BA%A1+Y%C3%AAn+Quy%E1%BA%BFt,+Y%C3%AAn+Ho%C3%A0,+C%E1%BA%A7u+Gi%E1%BA%A5y,+H%C3%A0+N%E1%BB%99i/@21.0457922,105.7817857,13z/data=!3m1!4b1!4m14!4m13!1m5!1m1!1s0x3135aaf89dc56db3:0x89d59da052f63f2d!2m2!1d105.8301976!2d21.0624516!1m5!1m1!1s0x3135ab5a6e0c6e17:0xd57f35472c675c7a!2m2!1d105.7938834!2d21.0203126!3e0?hl=vi</t>
      </text>
    </comment>
    <comment authorId="0" ref="R340">
      <text>
        <t xml:space="preserve">======
ID#AAAAakniZTo
Admin    (2022-06-04 20:26:49)
https://www.google.com/maps/dir/107+Xu%C3%A2n+Di%E1%BB%87u,+Qu%E1%BA%A3ng+An,+T%C3%A2y+H%E1%BB%93,+H%C3%A0+N%E1%BB%99i/Tr%C6%B0%E1%BB%9Dng+Ti%E1%BB%83u+h%E1%BB%8Dc+D%E1%BB%8Bch+V%E1%BB%8Dng+A,+Xu%C3%A2n+Th%E1%BB%A7y,+l%C3%A0ng+V%C3%B2ng,+D%E1%BB%8Bch+V%E1%BB%8Dng+H%E1%BA%ADu,+C%E1%BA%A7u+Gi%E1%BA%A5y,+H%C3%A0+N%E1%BB%99i/@21.0558245,105.7682171,13z/data=!3m1!4b1!4m14!4m13!1m5!1m1!1s0x3135aaf77784f4ad:0x67186e54a9e17f1d!2m2!1d105.8259395!2d21.0685012!1m5!1m1!1s0x3135ab4aec09d629:0x8746feff494f2c76!2m2!1d105.7836524!2d21.0352022!3e0?hl=vi</t>
      </text>
    </comment>
    <comment authorId="0" ref="L149">
      <text>
        <t xml:space="preserve">======
ID#AAAAakniZTk
Admin    (2022-06-04 20:26:49)
https://www.google.com/maps/dir/236,+7+%C4%90.+%C3%82u+C%C6%A1,+T%E1%BB%A9+Li%C3%AAn,+T%C3%A2y+H%E1%BB%93,+H%C3%A0+N%E1%BB%99i,+Vi%E1%BB%87t+Nam/Tr%C6%B0%E1%BB%9Dng+Ti%E1%BB%83u+h%E1%BB%8Dc+Chu+V%C4%83n+An,+Th%E1%BB%A5y+Khu%C3%AA,+T%C3%A2y+H%E1%BB%93,+H%C3%A0+N%E1%BB%99i/@21.0612127,105.7948333,14z/data=!3m1!4b1!4m13!4m12!1m5!1m1!1s0x3135aa8d47f6bb0b:0x32df44c30f55ddb!2m2!1d105.8187787!2d21.0808515!1m5!1m1!1s0x3135ab08c257101b:0x74f2797adbfd7fa4!2m2!1d105.8177258!2d21.0435931?hl=vi</t>
      </text>
    </comment>
    <comment authorId="0" ref="F84">
      <text>
        <t xml:space="preserve">======
ID#AAAAakniZTg
Admin    (2022-06-04 20:26:49)
https://www.google.com/maps/dir/51+P.+Qu%E1%BA%A7n+Ng%E1%BB%B1a,+Li%E1%BB%85u+Giai,+Ba+%C4%90%C3%ACnh,+H%C3%A0+N%E1%BB%99i,+Vi%E1%BB%87t+Nam/Tr%C6%B0%E1%BB%9Dng+THCS+Tam+H%E1%BB%8B%C3%AAp,+Hu%E1%BB%B3nh+Cung,+Tam+Hi%E1%BB%87p,+Thanh+Tr%C3%AC,+H%C3%A0+N%E1%BB%99i/@20.9961458,105.7824615,13z/data=!3m1!4b1!4m13!4m12!1m5!1m1!1s0x3135ab11a270d385:0xd85ef3f4a2f52681!2m2!1d105.8151284!2d21.0412452!1m5!1m1!1s0x3135ada7eb71043f:0x294f147237050d3f!2m2!1d105.8303141!2d20.9501534?hl=vi</t>
      </text>
    </comment>
    <comment authorId="0" ref="O574">
      <text>
        <t xml:space="preserve">======
ID#AAAAakniZTc
Admin    (2022-06-04 20:26:49)
https://www.google.com/maps/dir/161+Xu%C3%A2n+La,+Xu%C3%A2n+T%E1%BA%A3o,+T%C3%A2y+H%E1%BB%93,+H%C3%A0+N%E1%BB%99i/Tr%C6%B0%E1%BB%9Dng+ti%E1%BB%83u+h%E1%BB%8Dc+%C4%90%C3%B4ng+Ng%E1%BA%A1c+A,+%C4%90%C3%B4ng+Ng%E1%BA%A1c,+T%E1%BB%AB+Li%C3%AAm,+H%C3%A0+N%E1%BB%99i/@21.0795067,105.7722861,14z/data=!3m1!4b1!4m13!4m12!1m5!1m1!1s0x3135aadd20f8a6b9:0x68351b29a169357b!2m2!1d105.802459!2d21.0684745!1m5!1m1!1s0x3134553596196de1:0xfaf882a94e7bc89!2m2!1d105.7775013!2d21.0876527?hl=vi</t>
      </text>
    </comment>
    <comment authorId="0" ref="I94">
      <text>
        <t xml:space="preserve">======
ID#AAAAakniZTY
Admin    (2022-06-04 20:26:49)
https://www.google.com/maps/dir/Ng%C3%B5+86+%C3%82u+C%C6%A1,+T%E1%BB%A9+Li%C3%AAn,+T%C3%A2y+H%E1%BB%93,+H%C3%A0+N%E1%BB%99i,+Vi%E1%BB%87t+Nam/Tr%C6%B0%E1%BB%9Dng+ti%E1%BB%83u+h%E1%BB%8Dc+Ph%C6%B0%C6%A1ng+Li%E1%BB%87t,+Ph%E1%BB%91+Ph%C6%B0%C6%A1ng+Li%E1%BB%87t,+Ph%C6%B0%C6%A1ng+Li%E1%BB%87t,+Thanh+Xu%C3%A2n,+H%C3%A0+N%E1%BB%99i/@21.0301365,105.8058171,13z/data=!3m1!4b1!4m13!4m12!1m5!1m1!1s0x3135aa569b9a0f29:0xaf342a14e3a2404a!2m2!1d105.8328033!2d21.0617098!1m5!1m1!1s0x3135ac7ad2fd69ab:0x10ec20f8894b3600!2m2!1d105.8383924!2d20.9972055?hl=vi</t>
      </text>
    </comment>
    <comment authorId="0" ref="F30">
      <text>
        <t xml:space="preserve">======
ID#AAAAakniZTU
Admin    (2022-06-04 20:26:49)
https://www.google.com/maps/dir/236,+11+%C4%90.+%C3%82u+C%C6%A1,+Nh%E1%BA%ADt+T%C3%A2n,+T%C3%A2y+H%E1%BB%93,+H%C3%A0+N%E1%BB%99i,+Vi%E1%BB%87t+Nam/Tr%C6%B0%E1%BB%9Dng+THCS+M%E1%BB%85+Tr%C3%AC,+M%E1%BB%85+Tr%C3%AC,+T%E1%BB%AB+Li%C3%AAm,+H%C3%A0+N%E1%BB%99i/@21.0401027,105.764704,13z/data=!3m1!4b1!4m13!4m12!1m5!1m1!1s0x3135aaf6f623c601:0x499319347e92217b!2m2!1d105.8260848!2d21.0714661!1m5!1m1!1s0x313453569ed12d71:0x61bca56eeaa88e14!2m2!1d105.7755232!2d21.0109364?hl=vi</t>
      </text>
    </comment>
    <comment authorId="0" ref="F399">
      <text>
        <t xml:space="preserve">======
ID#AAAAakniZTQ
Admin    (2022-06-04 20:26:49)
https://www.google.com/maps/dir/123+Ph%E1%BB%91+Y%C3%AAn+Ph%E1%BB%A5,+Y%C3%AAn+Ph%E1%BB%A5,+T%C3%A2y+H%E1%BB%93,+H%C3%A0+N%E1%BB%99i/Tr%C6%B0%E1%BB%9Dng+Ti%E1%BB%83u+h%E1%BB%8Dc+T%C3%A2y+S%C6%A1n,+Ph%E1%BB%91+L%C3%AA+%C4%90%E1%BA%A1i+H%C3%A0nh,+L%C3%AA+%C4%90%E1%BA%A1i+H%C3%A0nh,+Hai+B%C3%A0+Tr%C6%B0ng,+H%C3%A0+N%E1%BB%99i/@21.0329732,105.8279693,14z/data=!3m1!4b1!4m14!4m13!1m5!1m1!1s0x3135abacc12b268f:0x62d257a037007ec5!2m2!1d105.8369395!2d21.0533972!1m5!1m1!1s0x3135ab8bef513655:0x669bdeafc2b80689!2m2!1d105.8468401!2d21.0128814!3e0?hl=vi</t>
      </text>
    </comment>
    <comment authorId="0" ref="L200">
      <text>
        <t xml:space="preserve">======
ID#AAAAakniZTM
Admin    (2022-06-04 20:26:49)
https://www.google.com/maps/dir/17+D%E1%BB%91c+Tam+%C4%90a,+Th%E1%BB%A5y+Khu%C3%AA,+Ba+%C4%90%C3%ACnh,+H%C3%A0+N%E1%BB%99i/Tr%C6%B0%E1%BB%9Dng+Ti%E1%BB%83u+h%E1%BB%8Dc+Y%C3%AAn+H%C3%B2a,+Ph%E1%BB%91+H%E1%BA%A1+Y%C3%AAn+Quy%E1%BA%BFt,+Y%C3%AAn+Ho%C3%A0,+C%E1%BA%A7u+Gi%E1%BA%A5y,+H%C3%A0+N%E1%BB%99i/@21.02857,105.7859201,14z/data=!3m1!4b1!4m14!4m13!1m5!1m1!1s0x3135ab0fc9c0b901:0x392a960f7af82ee0!2m2!1d105.8186147!2d21.0428171!1m5!1m1!1s0x3135ab5a6e0c6e17:0xd57f35472c675c7a!2m2!1d105.7938834!2d21.0203126!3e0?hl=vi</t>
      </text>
    </comment>
    <comment authorId="0" ref="F330">
      <text>
        <t xml:space="preserve">======
ID#AAAAakniZTI
Admin    (2022-06-04 20:26:49)
https://www.google.com/maps/dir/51+Qu%E1%BB%91c+T%E1%BB%AD+Gi%C3%A1m,+V%C4%83n+Ch%C6%B0%C6%A1ng,+%C4%90%E1%BB%91ng+%C4%90a,+H%C3%A0+N%E1%BB%99i/Tr%C6%B0%E1%BB%9Dng+Ti%E1%BB%83u+H%E1%BB%8Dc+Gi%C3%A1p+B%C3%A1t,+%C4%90%C6%B0%E1%BB%9Dng+Gi%C3%A1p+B%C3%A1t,+Gi%C3%A1p+B%C3%A1t,+Ho%C3%A0ng+Mai,+H%C3%A0+N%E1%BB%99i/@21.0057485,105.8128276,14z/data=!3m1!4b1!4m14!4m13!1m5!1m1!1s0x3135ab995cd4368b:0xe0d0f91a5177a56b!2m2!1d105.836172!2d21.026908!1m5!1m1!1s0x3135ac6838af9b57:0x5ab9ddd9a4719d35!2m2!1d105.8426857!2d20.9863813!3e0?hl=vi</t>
      </text>
    </comment>
    <comment authorId="0" ref="O210">
      <text>
        <t xml:space="preserve">======
ID#AAAAakniZTE
Admin    (2022-06-04 20:26:49)
https://www.google.com/maps/dir/37+Ng%C3%B5+31+-+Xu%C3%A2n+Di%E1%BB%87u,+Qu%E1%BA%A3ng+An,+T%C3%A2y+H%E1%BB%93,+H%C3%A0+N%E1%BB%99i/Tr%C6%B0%E1%BB%9Dng+Ti%E1%BB%83u+h%E1%BB%8Dc+Ng%C3%B4+Quy%E1%BB%81n,+Ng%C3%B5+Qu%E1%BB%B3nh,+Qu%E1%BB%B3nh+L%C3%B4i,+Hai+B%C3%A0+Tr%C6%B0ng,+H%C3%A0+N%E1%BB%99i/@21.0312877,105.8117906,13z/data=!3m1!4b1!4m14!4m13!1m5!1m1!1s0x3135aaf8b1ad579f:0x85ba6c9b04758c76!2m2!1d105.8281576!2d21.0622759!1m5!1m1!1s0x3135ac0c13b6b05d:0xc12d097903cffd50!2m2!1d105.8568276!2d21.0004253!3e0?hl=vi</t>
      </text>
    </comment>
    <comment authorId="0" ref="F370">
      <text>
        <t xml:space="preserve">======
ID#AAAAakniZTA
Admin    (2022-06-04 20:26:49)
https://www.google.com/maps/dir/The+Legend+109+Nguy%E1%BB%85n+Tu%C3%A2n,+Nguy%E1%BB%85n+Tu%C3%A2n,+Nh%C3%A2n+Ch%C3%ADnh,+Thanh+Xu%C3%A2n,+H%C3%A0+N%E1%BB%99i/Tr%C6%B0%E1%BB%9Dng+Ti%E1%BB%83u+h%E1%BB%8Dc+B%C3%A1n+c%C3%B4ng+Tr%C3%A0ng+An,+Nh%C3%A0+Chung,+H%C3%A0ng+Tr%E1%BB%91ng,+Ho%C3%A0n+Ki%E1%BA%BFm,+H%C3%A0+N%E1%BB%99i/@21.0118513,105.8086565,14z/data=!3m1!4b1!4m14!4m13!1m5!1m1!1s0x3135acbcd0426251:0x697a2b811c9b6fd2!2m2!1d105.8020521!2d20.9998794!1m5!1m1!1s0x3135ab94efef80bd:0x3714784a80455f65!2m2!1d105.8500072!2d21.0279685!3e0?hl=vi</t>
      </text>
    </comment>
    <comment authorId="0" ref="F300">
      <text>
        <t xml:space="preserve">======
ID#AAAAakniZS8
Admin    (2022-06-04 20:26:49)
https://www.google.com/maps/dir/%C4%90.+Ven+H%E1%BB%93+Ba+M%E1%BA%ABu,+Ph%C6%B0%C6%A1ng+Li%C3%AAn,+%C4%90%E1%BB%91ng+%C4%90a,+H%C3%A0+N%E1%BB%99i,+Vi%E1%BB%87t+Nam/Tr%C6%B0%C6%A1%CC%80ng+Ti%C3%AA%CC%89u+Ho%CC%A3c+T%C3%A2n+Mai,+Ph%E1%BB%91+T%C3%A2n+Mai,+T%C3%A2n+Mai,+Ho%C3%A0ng+Mai,+H%C3%A0+N%E1%BB%99i/@20.9979236,105.8278966,14z/data=!3m1!4b1!4m14!4m13!1m5!1m1!1s0x3135ab862f9f7971:0xd6f61787995e40e8!2m2!1d105.8410907!2d21.012183!1m5!1m1!1s0x3135ac17fa97adf5:0x7f64953bcfc936c!2m2!1d105.8497151!2d20.9839909!3e0?hl=vi</t>
      </text>
    </comment>
    <comment authorId="0" ref="I69">
      <text>
        <t xml:space="preserve">======
ID#AAAAakniZS4
Admin    (2022-06-04 20:26:49)
https://www.google.com/maps/dir/50+Xu%C3%A2n+Di%E1%BB%87u,+Qu%E1%BA%A3ng+An,+T%C3%A2y+H%E1%BB%93,+H%C3%A0+N%E1%BB%99i/Tr%C6%B0%E1%BB%9Dng+ti%E1%BB%83u+h%E1%BB%8Dc+%C4%90%C3%B4ng+Ng%E1%BA%A1c+A,+%C4%90%C3%B4ng+Ng%E1%BA%A1c,+T%E1%BB%AB+Li%C3%AAm,+H%C3%A0+N%E1%BB%99i/@21.0773577,105.7872808,14z/data=!3m1!4b1!4m13!4m12!1m5!1m1!1s0x3135aaff3662aa8b:0x7666bc464041839f!2m2!1d105.8310936!2d21.0617507!1m5!1m1!1s0x3134553596196de1:0xfaf882a94e7bc89!2m2!1d105.7775013!2d21.0876527?hl=vi</t>
      </text>
    </comment>
    <comment authorId="0" ref="I470">
      <text>
        <t xml:space="preserve">======
ID#AAAAakniZS0
Admin    (2022-06-04 20:26:49)
https://www.google.com/maps/dir/76+Ph%E1%BB%91+T%E1%BB%A9+Li%C3%AAn,+T%E1%BB%A9+Li%C3%AAn,+T%C3%A2y+H%E1%BB%93,+H%C3%A0+N%E1%BB%99i/Tr%C6%B0%E1%BB%9Dng+Ti%E1%BB%83u+h%E1%BB%8Dc+Nam+Trung+Y%C3%AAn,+Khu+%C4%91%C3%B4+th%E1%BB%8B+Nam+Trung+Y%C3%AAn,+C%E1%BA%A7u+Gi%E1%BA%A5y,+H%C3%A0+N%E1%BB%99i/@21.0183798,105.8125042,13z/data=!4m14!4m13!1m5!1m1!1s0x3135aa50cbff344f:0xf0663a08e6d143f0!2m2!1d105.8352459!2d21.0650518!1m5!1m1!1s0x3135ab5468e5f871:0xcd70aa5ba3b4cce9!2m2!1d105.7859194!2d21.0181073!3e0?hl=vi</t>
      </text>
    </comment>
    <comment authorId="0" ref="R470">
      <text>
        <t xml:space="preserve">======
ID#AAAAakniZSw
Admin    (2022-06-04 20:26:49)
https://www.google.com/maps/dir/76+Ph%E1%BB%91+T%E1%BB%A9+Li%C3%AAn,+T%E1%BB%A9+Li%C3%AAn,+T%C3%A2y+H%E1%BB%93,+H%C3%A0+N%E1%BB%99i/Tr%C6%B0%E1%BB%9Dng+Ti%E1%BB%83u+h%E1%BB%8Dc+Th%E1%BB%8Bnh+Li%E1%BB%87t,+Ng%C3%B5+42+Th%E1%BB%8Bnh+Li%E1%BB%87t,+Th%E1%BB%8Bnh+Li%E1%BB%87t,+Ho%C3%A0ng+Mai,+H%C3%A0+N%E1%BB%99i/@21.0404557,105.7816324,13z/data=!4m14!4m13!1m5!1m1!1s0x3135aa50cbff344f:0xf0663a08e6d143f0!2m2!1d105.8352459!2d21.0650518!1m5!1m1!1s0x3135ac45e7cf5291:0x996ee12944cb7750!2m2!1d105.8486131!2d20.9715195!3e0?hl=vi</t>
      </text>
    </comment>
    <comment authorId="0" ref="F410">
      <text>
        <t xml:space="preserve">======
ID#AAAAakniZSs
Admin    (2022-06-04 20:26:49)
https://www.google.com/maps/dir/28+Ng%C3%B5+31+-+Xu%C3%A2n+Di%E1%BB%87u,+Qu%E1%BA%A3ng+An,+T%C3%A2y+H%E1%BB%93,+H%C3%A0+N%E1%BB%99i/Tr%C6%B0%E1%BB%9Dng+THCS+Ph%C3%BAc+L%E1%BB%A3i,+H%E1%BB%99i+X%C3%A1,+Ph%C3%BAc+L%E1%BB%A3i,+Long+Bi%C3%AAn,+H%C3%A0+N%E1%BB%99i/@21.0491225,105.8418194,13z/data=!3m1!4b1!4m14!4m13!1m5!1m1!1s0x3135aaf8b411413b:0xa7e915e225b82187!2m2!1d105.8278429!2d21.0620992!1m5!1m1!1s0x3135a85577f495e1:0xd9e98a1ed6fe5608!2m2!1d105.9258353!2d21.047441!3e0?hl=vi</t>
      </text>
    </comment>
    <comment authorId="0" ref="O299">
      <text>
        <t xml:space="preserve">======
ID#AAAAakniZSo
Admin    (2022-06-04 20:26:49)
https://www.google.com/maps/dir/%C4%90.+Ven+H%E1%BB%93+Ba+M%E1%BA%ABu,+Ph%C6%B0%C6%A1ng+Li%C3%AAn,+%C4%90%E1%BB%91ng+%C4%90a,+H%C3%A0+N%E1%BB%99i,+Vi%E1%BB%87t+Nam/Tr%C6%B0%E1%BB%9Dng+Ti%E1%BB%83u+h%E1%BB%8Dc+Th%E1%BA%A1ch+B%C3%A0n+A,+%C4%90%C6%B0%E1%BB%9Dng+C%E1%BB%95+Linh,+Th%E1%BA%A1ch+B%C3%A0n,+Long+Bi%C3%AAn,+H%C3%A0+N%E1%BB%99i/@21.0110572,105.845323,13z/data=!3m1!4b1!4m14!4m13!1m5!1m1!1s0x3135ab862f9f7971:0xd6f61787995e40e8!2m2!1d105.8410907!2d21.012183!1m5!1m1!1s0x3135a9235e34b0e1:0x58a467eaf9050940!2m2!1d105.9126191!2d21.0191933!3e0?hl=vi</t>
      </text>
    </comment>
    <comment authorId="0" ref="F340">
      <text>
        <t xml:space="preserve">======
ID#AAAAakniZSk
Admin    (2022-06-04 20:26:49)
https://www.google.com/maps/dir/107+Xu%C3%A2n+Di%E1%BB%87u,+Qu%E1%BA%A3ng+An,+T%C3%A2y+H%E1%BB%93,+H%C3%A0+N%E1%BB%99i/Tr%C6%B0%E1%BB%9Dng+Ti%E1%BB%83u+h%E1%BB%8Dc+D%E1%BB%8Bch+V%E1%BB%8Dng+A,+Xu%C3%A2n+Th%E1%BB%A7y,+l%C3%A0ng+V%C3%B2ng,+D%E1%BB%8Bch+V%E1%BB%8Dng+H%E1%BA%ADu,+C%E1%BA%A7u+Gi%E1%BA%A5y,+H%C3%A0+N%E1%BB%99i/@21.0558245,105.7682171,13z/data=!3m1!4b1!4m14!4m13!1m5!1m1!1s0x3135aaf77784f4ad:0x67186e54a9e17f1d!2m2!1d105.8259395!2d21.0685012!1m5!1m1!1s0x3135ab4aec09d629:0x8746feff494f2c76!2m2!1d105.7836524!2d21.0352022!3e0?hl=vi</t>
      </text>
    </comment>
    <comment authorId="0" ref="F90">
      <text>
        <t xml:space="preserve">======
ID#AAAAakniZSg
Admin    (2022-06-04 20:26:49)
https://www.google.com/maps/dir/32,+36+%C4%90%C6%B0%E1%BB%9Dng+T%C3%B4+Ng%E1%BB%8Dc+V%C3%A2n,+Qu%E1%BA%A3ng+An,+T%C3%A2y+H%E1%BB%93,+H%C3%A0+N%E1%BB%99i,+Vi%E1%BB%87t+Nam/Tr%C6%B0%E1%BB%9Dng+ti%E1%BB%83u+h%E1%BB%8Dc+Ho%C3%A0ng+Di%E1%BB%87u,+%C4%90%E1%BB%99i+C%E1%BA%A5n,+C%E1%BB%91ng+V%E1%BB%8B,+Ba+%C4%90%C3%ACnh,+H%C3%A0+N%E1%BB%99i/@21.059285,105.7977669,14z/data=!3m1!4b1!4m13!4m12!1m5!1m1!1s0x3135aaf767ce1d23:0xe5196a4f488a13ed!2m2!1d105.8247933!2d21.0685188!1m5!1m1!1s0x3135ab15a982d401:0x3fbdcfd6a9deef51!2m2!1d105.8078009!2d21.0373585?hl=vi</t>
      </text>
    </comment>
    <comment authorId="0" ref="O145">
      <text>
        <t xml:space="preserve">======
ID#AAAAakniZSc
Admin    (2022-06-04 20:26:49)
https://www.google.com/maps/dir/28+L%E1%BA%A1c+Ch%C3%ADnh,+Tr%C3%BAc+B%E1%BA%A1ch,+Ba+%C4%90%C3%ACnh,+H%C3%A0+N%E1%BB%99i/Tr%C6%B0%E1%BB%9Dng+Ti%E1%BB%83u+h%E1%BB%8Dc+Ph%C3%BA+Di%E1%BB%85n,+%C4%90%C6%B0%E1%BB%9Dng+H%E1%BB%8Fa+L%C3%B2,+Ph%C3%BA+Di%E1%BB%85n,+T%E1%BB%AB+Li%C3%AAm,+H%C3%A0+N%E1%BB%99i/@21.0399063,105.7666238,13z/data=!3m1!4b1!4m13!4m12!1m5!1m1!1s0x3135abb02d72fc0b:0xbb7f97d6ace6a179!2m2!1d105.8415147!2d21.0458319!1m5!1m1!1s0x313455d43e3b4d9b:0xd06860c6432f6905!2m2!1d105.759128!2d21.049918?hl=vi</t>
      </text>
    </comment>
    <comment authorId="0" ref="I340">
      <text>
        <t xml:space="preserve">======
ID#AAAAakniZSY
Admin    (2022-06-04 20:26:49)
https://www.google.com/maps/dir/107+Xu%C3%A2n+Di%E1%BB%87u,+Qu%E1%BA%A3ng+An,+T%C3%A2y+H%E1%BB%93,+H%C3%A0+N%E1%BB%99i/Tr%C6%B0%E1%BB%9Dng+Ti%E1%BB%83u+h%E1%BB%8Dc+D%E1%BB%8Bch+V%E1%BB%8Dng+A,+Xu%C3%A2n+Th%E1%BB%A7y,+l%C3%A0ng+V%C3%B2ng,+D%E1%BB%8Bch+V%E1%BB%8Dng+H%E1%BA%ADu,+C%E1%BA%A7u+Gi%E1%BA%A5y,+H%C3%A0+N%E1%BB%99i/@21.0558245,105.7682171,13z/data=!3m1!4b1!4m14!4m13!1m5!1m1!1s0x3135aaf77784f4ad:0x67186e54a9e17f1d!2m2!1d105.8259395!2d21.0685012!1m5!1m1!1s0x3135ab4aec09d629:0x8746feff494f2c76!2m2!1d105.7836524!2d21.0352022!3e0?hl=vi</t>
      </text>
    </comment>
    <comment authorId="0" ref="I525">
      <text>
        <t xml:space="preserve">======
ID#AAAAakniZSU
Admin    (2022-06-04 20:26:49)
https://www.google.com/maps/dir/35,+19+%C4%90%E1%BA%B7ng+Thai+Mai,+Qu%E1%BA%A3ng+An,+T%C3%A2y+H%E1%BB%93,+H%C3%A0+N%E1%BB%99i,+Vi%E1%BB%87t+Nam/Tr%C6%B0%E1%BB%9Dng+Ti%E1%BB%83u+H%E1%BB%8Dc+An+H%C3%B2a,+Ng%C3%B5+381+Nguy%E1%BB%85n+Khang,+Y%C3%AAn+Ho%C3%A0,+C%E1%BA%A7u+Gi%E1%BA%A5y,+H%C3%A0+N%E1%BB%99i/@21.046927,105.7835508,13z/data=!3m1!4b1!4m14!4m13!1m5!1m1!1s0x3135aaf8c1a4a4ff:0xfc525853d6d57d0f!2m2!1d105.8242489!2d21.0624246!1m5!1m1!1s0x3135ab445049424f:0x4b1ae773120ec69f!2m2!1d105.7973189!2d21.0276062!3e0?hl=vi</t>
      </text>
    </comment>
    <comment authorId="0" ref="F149">
      <text>
        <t xml:space="preserve">======
ID#AAAAakniZSQ
Admin    (2022-06-04 20:26:49)
https://www.google.com/maps/dir/236,+7+%C4%90.+%C3%82u+C%C6%A1,+T%E1%BB%A9+Li%C3%AAn,+T%C3%A2y+H%E1%BB%93,+H%C3%A0+N%E1%BB%99i,+Vi%E1%BB%87t+Nam/Tr%C6%B0%E1%BB%9Dng+ti%E1%BB%83u+h%E1%BB%8Dc+Tr%E1%BA%A7n+Ph%C3%BA,+Tr%E1%BA%A7n+Ph%C3%BA,+Ho%C3%A0ng+Mai,+H%C3%A0+N%E1%BB%99i/@21.0481828,105.8013315,12z/data=!3m1!4b1!4m13!4m12!1m5!1m1!1s0x3135aa8d47f6bb0b:0x32df44c30f55ddb!2m2!1d105.8187787!2d21.0808515!1m5!1m1!1s0x3135ae9bb5e62889:0xa88dd7841897a1f!2m2!1d105.884489!2d20.9737328?hl=vi</t>
      </text>
    </comment>
    <comment authorId="0" ref="O450">
      <text>
        <t xml:space="preserve">======
ID#AAAAakniZSM
Admin    (2022-06-04 20:26:49)
https://www.google.com/maps/dir/Ng.+99+Xu%C3%A2n+La,+Xu%C3%A2n+La,+T%C3%A2y+H%E1%BB%93,+H%C3%A0+N%E1%BB%99i,+Vi%E1%BB%87t+Nam/Tr%C6%B0%E1%BB%9Dng+Ti%E1%BB%83u+h%E1%BB%8Dc+T%C3%A2y+S%C6%A1n,+Ph%E1%BB%91+L%C3%AA+%C4%90%E1%BA%A1i+H%C3%A0nh,+L%C3%AA+%C4%90%E1%BA%A1i+H%C3%A0nh,+Hai+B%C3%A0+Tr%C6%B0ng,+H%C3%A0+N%E1%BB%99i/@21.0474308,105.7910364,13z/data=!3m1!4b1!4m14!4m13!1m5!1m1!1s0x3135aae0a973c571:0xd2244f74a998bb19!2m2!1d105.8056248!2d21.0633777!1m5!1m1!1s0x3135ab8bef513655:0x669bdeafc2b80689!2m2!1d105.8468401!2d21.0128814!3e0?hl=vi</t>
      </text>
    </comment>
    <comment authorId="0" ref="F395">
      <text>
        <t xml:space="preserve">======
ID#AAAAakniZSI
Admin    (2022-06-04 20:26:49)
https://www.google.com/maps/dir/98+P.+T%E1%BB%AB+Hoa,+Qu%E1%BA%A3ng+An,+T%C3%A2y+H%E1%BB%93,+H%C3%A0+N%E1%BB%99i,+Vi%E1%BB%87t+Nam/Tr%C6%B0%E1%BB%9Dng+Ti%E1%BB%83u+h%E1%BB%8Dc+V%C4%83n+Ch%C6%B0%C6%A1ng,+Ng%C3%B5+V%C4%83n+Ch%C6%B0%C6%A1ng,+V%C4%83n+Ch%C6%B0%C6%A1ng,+%C4%90%E1%BB%91ng+%C4%90a,+H%C3%A0+N%E1%BB%99i/@21.0399537,105.8211661,14z/data=!3m1!4b1!4m14!4m13!1m5!1m1!1s0x3135aa557080beaf:0xdeb6200841cc91a!2m2!1d105.8297275!2d21.0580236!1m5!1m1!1s0x3135ab9ad4f94c3b:0x98d46547a9912d33!2m2!1d105.8379714!2d21.0204282!3e0?hl=vi</t>
      </text>
    </comment>
    <comment authorId="0" ref="L459">
      <text>
        <t xml:space="preserve">======
ID#AAAAakniZSE
Admin    (2022-06-04 20:26:49)
https://www.google.com/maps/dir/28+Ng%C3%B5+31+-+Xu%C3%A2n+Di%E1%BB%87u,+Qu%E1%BA%A3ng+An,+T%C3%A2y+H%E1%BB%93,+H%C3%A0+N%E1%BB%99i/Tr%C6%B0%E1%BB%9Dng+Ti%E1%BB%83u+H%E1%BB%8Dc+Vi%E1%BB%87t+H%C6%B0ng,+Khu+%C4%91%C3%B4+th%E1%BB%8B+Vi%E1%BB%87t+H%C6%B0ng,+Giang+Bi%C3%AAn,+Long+Bi%C3%AAn,+H%C3%A0+N%E1%BB%99i/@21.0507925,105.8342438,13z/data=!3m1!4b1!4m14!4m13!1m5!1m1!1s0x3135aaf8b411413b:0xa7e915e225b82187!2m2!1d105.8278429!2d21.0620992!1m5!1m1!1s0x3135a9ba0324fc8b:0xf6896c3b14caa8c8!2m2!1d105.9105667!2d21.06525!3e0?hl=vi</t>
      </text>
    </comment>
    <comment authorId="0" ref="F239">
      <text>
        <t xml:space="preserve">======
ID#AAAAakniZSA
Admin    (2022-06-04 20:26:49)
https://www.google.com/maps/dir/52+Ng%C3%B5+V%C4%83n+Ch%C6%B0%C6%A1ng,+V%C4%83n+Ch%C6%B0%C6%A1ng,+%C4%90%E1%BB%91ng+%C4%90a,+H%C3%A0+N%E1%BB%99i/Tr%C6%B0%E1%BB%9Dng+Ti%E1%BB%83u+h%E1%BB%8Dc+Nam+Th%C3%A0nh+C%C3%B4ng,+Nguy%C3%AAn+H%E1%BB%93ng,+Khu+t%E1%BA%ADp+th%E1%BB%83+Nam+Th%C3%A0nh+C%C3%B4ng,+L%C3%A1ng+H%E1%BA%A1,+%C4%90%E1%BB%91ng+%C4%90a,+H%C3%A0+N%E1%BB%99i/@21.0196396,105.812702,15z/data=!3m1!4b1!4m14!4m13!1m5!1m1!1s0x3135ab9cf23720ab:0x8de242ebecb2d99a!2m2!1d105.8331393!2d21.0230145!1m5!1m1!1s0x3135ab611497db0b:0x11c77b2c95822852!2m2!1d105.8099253!2d21.0153374!3e0?hl=vi</t>
      </text>
    </comment>
    <comment authorId="0" ref="L160">
      <text>
        <t xml:space="preserve">======
ID#AAAAakniZR8
Admin    (2022-06-04 20:26:49)
https://www.google.com/maps/dir/50+Ng%C3%B5+31+-+Xu%C3%A2n+Di%E1%BB%87u,+Qu%E1%BA%A3ng+An,+T%C3%A2y+H%E1%BB%93,+H%C3%A0+N%E1%BB%99i,+Vi%E1%BB%87t+Nam/Tr%C6%B0%E1%BB%9Dng+Ti%E1%BB%83u+h%E1%BB%8Dc+T%C3%A2y+S%C6%A1n,+Ph%E1%BB%91+L%C3%AA+%C4%90%E1%BA%A1i+H%C3%A0nh,+L%C3%AA+%C4%90%E1%BA%A1i+H%C3%A0nh,+Hai+B%C3%A0+Tr%C6%B0ng,+H%C3%A0+N%E1%BB%99i/@21.0372598,105.804468,13z/data=!3m1!4b1!4m13!4m12!1m5!1m1!1s0x3135aaff3b436815:0xf40b5e9806ad6028!2m2!1d105.8273025!2d21.0612634!1m5!1m1!1s0x3135ab8bef513655:0x669bdeafc2b80689!2m2!1d105.8468401!2d21.0128814?hl=vi</t>
      </text>
    </comment>
    <comment authorId="0" ref="F174">
      <text>
        <t xml:space="preserve">======
ID#AAAAakniZR4
Admin    (2022-06-04 20:26:49)
https://www.google.com/maps/dir/16+P.+V%C5%A9+Mi%C3%AAn,+Y%C3%AAn+Ph%E1%BB%A5,+T%C3%A2y+H%E1%BB%93,+H%C3%A0+N%E1%BB%99i,+Vi%E1%BB%87t+Nam/Tr%C6%B0%E1%BB%9Dng+Ti%E1%BB%83u+h%E1%BB%8Dc+Phan+Chu+Trinh,+Nguy%E1%BB%85n+Th%C3%A1i+H%E1%BB%8Dc,+%C4%90i%E1%BB%87n+Bi%C3%AAn,+Ba+%C4%90%C3%ACnh,+H%C3%A0+N%E1%BB%99i/@21.0411685,105.8300788,15z/data=!3m1!4b1!4m13!4m12!1m5!1m1!1s0x3135abac8eda5cc5:0x69c479d6ee0ddf68!2m2!1d105.8356405!2d21.0527132!1m5!1m1!1s0x3135ab984881d2d3:0xcb34a710c6e037f9!2m2!1d105.8392439!2d21.0297764?hl=vi</t>
      </text>
    </comment>
    <comment authorId="0" ref="F440">
      <text>
        <t xml:space="preserve">======
ID#AAAAakniZR0
Admin    (2022-06-04 20:26:49)
https://www.google.com/maps/dir/107+Xu%C3%A2n+Di%E1%BB%87u,+Qu%E1%BA%A3ng+An,+T%C3%A2y+H%E1%BB%93,+H%C3%A0+N%E1%BB%99i/Tr%C6%B0%E1%BB%9Dng+Ti%E1%BB%83u+h%E1%BB%8Dc+B%C3%A1n+c%C3%B4ng+Tr%C3%A0ng+An,+Nh%C3%A0+Chung,+H%C3%A0ng+Tr%E1%BB%91ng,+Ho%C3%A0n+Ki%E1%BA%BFm,+H%C3%A0+N%E1%BB%99i/@21.0461582,105.8250961,14z/data=!3m1!4b1!4m14!4m13!1m5!1m1!1s0x3135aaf77784f4ad:0x67186e54a9e17f1d!2m2!1d105.8259395!2d21.0685012!1m5!1m1!1s0x3135ab94efef80bd:0x3714784a80455f65!2m2!1d105.8500072!2d21.0279685!3e0?hl=vi</t>
      </text>
    </comment>
    <comment authorId="0" ref="O510">
      <text>
        <t xml:space="preserve">======
ID#AAAAakniZRw
Admin    (2022-06-04 20:26:49)
https://www.google.com/maps/dir/50+Ng%C3%B5+31+-+Xu%C3%A2n+Di%E1%BB%87u,+Qu%E1%BA%A3ng+An,+T%C3%A2y+H%E1%BB%93,+H%C3%A0+N%E1%BB%99i,+Vi%E1%BB%87t+Nam/Tr%C6%B0%E1%BB%9Dng+Ti%E1%BB%83u+H%E1%BB%8Dc+An+H%C3%B2a,+Ng%C3%B5+381+Nguy%E1%BB%85n+Khang,+Y%C3%AAn+Ho%C3%A0,+C%E1%BA%A7u+Gi%E1%BA%A5y,+H%C3%A0+N%E1%BB%99i/@21.046927,105.7835508,13z/data=!3m1!4b1!4m14!4m13!1m5!1m1!1s0x3135aaff3b436815:0xf40b5e9806ad6028!2m2!1d105.8273025!2d21.0612634!1m5!1m1!1s0x3135ab445049424f:0x4b1ae773120ec69f!2m2!1d105.7973189!2d21.0276062!3e0?hl=vi</t>
      </text>
    </comment>
    <comment authorId="0" ref="I70">
      <text>
        <t xml:space="preserve">======
ID#AAAAakniZRs
Admin    (2022-06-04 20:26:49)
https://www.google.com/maps/dir/50+Xu%C3%A2n+Di%E1%BB%87u,+Qu%E1%BA%A3ng+An,+T%C3%A2y+H%E1%BB%93,+H%C3%A0+N%E1%BB%99i/Tr%C6%B0%E1%BB%9Dng+ti%E1%BB%83u+h%E1%BB%8Dc+Ng%C3%B4+S%C4%A9+Ki%E1%BB%87n+Thanh+Tr%C3%AC,+T%E1%BB%A9+Hi%E1%BB%87p,+Thanh+Tr%C3%AC,+H%C3%A0+N%E1%BB%99i/@20.9979965,105.7582696,12z/data=!3m1!4b1!4m13!4m12!1m5!1m1!1s0x3135aaff3662aa8b:0x7666bc464041839f!2m2!1d105.8310936!2d21.0617507!1m5!1m1!1s0x3135ad7a832e781d:0x598b853c88dd7e1f!2m2!1d105.8531597!2d20.9391099?hl=vi</t>
      </text>
    </comment>
    <comment authorId="0" ref="R490">
      <text>
        <t xml:space="preserve">======
ID#AAAAakniZRo
Admin    (2022-06-04 20:26:49)
https://www.google.com/maps/dir/21+%C4%90%C6%B0%E1%BB%9Dng+T%C3%B4+Ng%E1%BB%8Dc+V%C3%A2n,+Qu%E1%BA%A3ng+An,+T%C3%A2y+H%E1%BB%93,+H%C3%A0+N%E1%BB%99i/Tr%C6%B0%E1%BB%9Dng+Ti%E1%BB%83u+H%E1%BB%8Dc+Kh%C6%B0%C6%A1ng+%C4%90%C3%ACnh,+Ng%C3%B5+108+Ph%E1%BB%91+B%C3%B9i+X%C6%B0%C6%A1ng+Tr%E1%BA%A1ch,+Kh%C6%B0%C6%A1ng+%C4%90%C3%ACnh,+Thanh+Xu%C3%A2n,+H%C3%A0+N%E1%BB%99i/@21.0399004,105.7764125,13z/data=!4m14!4m13!1m5!1m1!1s0x3135aafa09664a8f:0xea2f7cc09ed7e83c!2m2!1d105.8247126!2d21.0682022!1m5!1m1!1s0x3135ac929c17f399:0x9303dbdd40de1b9b!2m2!1d105.8170851!2d20.9893534!3e0?hl=vi</t>
      </text>
    </comment>
    <comment authorId="0" ref="F424">
      <text>
        <t xml:space="preserve">======
ID#AAAAakniZRk
Admin    (2022-06-04 20:26:49)
https://www.google.com/maps/dir/80+Ph%E1%BB%91+T%E1%BB%AB+Hoa,+Qu%E1%BA%A3ng+An,+T%C3%A2y+H%E1%BB%93,+H%C3%A0+N%E1%BB%99i/Tr%C6%B0%E1%BB%9Dng+Ti%E1%BB%83u+h%E1%BB%8Dc+Ng%C3%B4+Quy%E1%BB%81n,+Ng%C3%B5+Qu%E1%BB%B3nh,+Qu%E1%BB%B3nh+L%C3%B4i,+Hai+B%C3%A0+Tr%C6%B0ng,+H%C3%A0+N%E1%BB%99i/@21.0294531,105.8128774,13z/data=!3m1!4b1!4m14!4m13!1m5!1m1!1s0x3135aa5575a5ef9f:0xdda1d06b607a9e3a!2m2!1d105.830288!2d21.0585025!1m5!1m1!1s0x3135ac0c13b6b05d:0xc12d097903cffd50!2m2!1d105.8568276!2d21.0004253!3e0?hl=vi</t>
      </text>
    </comment>
    <comment authorId="0" ref="F115">
      <text>
        <t xml:space="preserve">======
ID#AAAAakniZRg
Admin    (2022-06-04 20:26:49)
https://www.google.com/maps/dir/128+P.+V%C5%A9+Mi%C3%AAn,+Y%C3%AAn+Ph%E1%BB%A5,+T%C3%A2y+H%E1%BB%93,+H%C3%A0+N%E1%BB%99i,+Vi%E1%BB%87t+Nam/Tr%C6%B0%E1%BB%9Dng+THCS+Ng%E1%BB%8Dc+L%C3%A2m,+Ng%C3%B5+370+Nguy%E1%BB%85n+V%C4%83n+C%E1%BB%AB,+B%E1%BB%93+%C4%90%E1%BB%81,+Long+Bi%C3%AAn,+H%C3%A0+N%E1%BB%99i/@21.0445393,105.8376442,14z/data=!3m1!4b1!4m13!4m12!1m5!1m1!1s0x3135abab420cd6b3:0xedbd8761928a62be!2m2!1d105.8338901!2d21.0539784!1m5!1m1!1s0x3135abda7da583e1:0xa534068d69eac35c!2m2!1d105.8761045!2d21.0449735?hl=vi</t>
      </text>
    </comment>
    <comment authorId="0" ref="F305">
      <text>
        <t xml:space="preserve">======
ID#AAAAakniZRc
Admin    (2022-06-04 20:26:49)
https://www.google.com/maps/dir/Ng.+92+%C3%82u+C%C6%A1,+T%E1%BB%A9+Li%C3%AAn,+T%C3%A2y+H%E1%BB%93,+H%C3%A0+N%E1%BB%99i,+Vi%E1%BB%87t+Nam/Tr%C6%B0%E1%BB%9Dng+Ti%E1%BB%83u+h%E1%BB%8Dc+T%C3%A2y+S%C6%A1n,+Ph%E1%BB%91+L%C3%AA+%C4%90%E1%BA%A1i+H%C3%A0nh,+L%C3%AA+%C4%90%E1%BA%A1i+H%C3%A0nh,+Hai+B%C3%A0+Tr%C6%B0ng,+H%C3%A0+N%E1%BB%99i/@21.0381538,105.8089915,13z/data=!3m1!4b1!4m14!4m13!1m5!1m1!1s0x3135aa5684e3a30b:0xca1758dca2d68fde!2m2!1d105.8330569!2d21.0620928!1m5!1m1!1s0x3135ab8bef513655:0x669bdeafc2b80689!2m2!1d105.8468401!2d21.0128814!3e0?hl=vi</t>
      </text>
    </comment>
    <comment authorId="0" ref="L490">
      <text>
        <t xml:space="preserve">======
ID#AAAAakniZRY
Admin    (2022-06-04 20:26:49)
https://www.google.com/maps/dir/21+%C4%90%C6%B0%E1%BB%9Dng+T%C3%B4+Ng%E1%BB%8Dc+V%C3%A2n,+Qu%E1%BA%A3ng+An,+T%C3%A2y+H%E1%BB%93,+H%C3%A0+N%E1%BB%99i/Tr%C6%B0%E1%BB%9Dng+Ti%E1%BB%83u+H%E1%BB%8Dc+Kh%C6%B0%C6%A1ng+%C4%90%C3%ACnh,+Ng%C3%B5+108+Ph%E1%BB%91+B%C3%B9i+X%C6%B0%C6%A1ng+Tr%E1%BA%A1ch,+Kh%C6%B0%C6%A1ng+%C4%90%C3%ACnh,+Thanh+Xu%C3%A2n,+H%C3%A0+N%E1%BB%99i/@21.0399004,105.7764125,13z/data=!4m14!4m13!1m5!1m1!1s0x3135aafa09664a8f:0xea2f7cc09ed7e83c!2m2!1d105.8247126!2d21.0682022!1m5!1m1!1s0x3135ac929c17f399:0x9303dbdd40de1b9b!2m2!1d105.8170851!2d20.9893534!3e0?hl=vi</t>
      </text>
    </comment>
    <comment authorId="0" ref="R250">
      <text>
        <t xml:space="preserve">======
ID#AAAAakniZRU
Admin    (2022-06-04 20:26:49)
https://www.google.com/maps/dir/Ng.+28+T%E1%BB%A9+Li%C3%AAn,+T%E1%BB%A9+Li%C3%AAn,+T%C3%A2y+H%E1%BB%93,+H%C3%A0+N%E1%BB%99i,+Vi%E1%BB%87t+Nam/Tr%C6%B0%E1%BB%9Dng+Thcs+Ng%C3%B4+Gia+T%E1%BB%B1,+%C4%90%C6%B0%E1%BB%9Dng+Ng%C3%B4+Gia+T%E1%BB%B1,+%C4%90%E1%BB%A9c+Giang,+Long+Bi%C3%AAn,+H%C3%A0+N%E1%BB%99i/@21.0757684,105.8281669,13z/data=!3m1!4b1!4m14!4m13!1m5!1m1!1s0x3135aa56b31919cf:0x300f55c1b3a24da1!2m2!1d105.8351729!2d21.0616471!1m5!1m1!1s0x3135a9bf670c05eb:0xb92e31d01189331b!2m2!1d105.9037884!2d21.0713903!3e0?hl=vi</t>
      </text>
    </comment>
    <comment authorId="0" ref="O209">
      <text>
        <t xml:space="preserve">======
ID#AAAAakniZRQ
Admin    (2022-06-04 20:26:49)
https://www.google.com/maps/dir/37+Ng%C3%B5+31+-+Xu%C3%A2n+Di%E1%BB%87u,+Qu%E1%BA%A3ng+An,+T%C3%A2y+H%E1%BB%93,+H%C3%A0+N%E1%BB%99i/Tr%C6%B0%E1%BB%9Dng+Ti%E1%BB%83u+h%E1%BB%8Dc+Ng%C3%B4+Quy%E1%BB%81n,+Ng%C3%B5+Qu%E1%BB%B3nh,+Qu%E1%BB%B3nh+L%C3%B4i,+Hai+B%C3%A0+Tr%C6%B0ng,+H%C3%A0+N%E1%BB%99i/@21.0312877,105.8117906,13z/data=!3m1!4b1!4m14!4m13!1m5!1m1!1s0x3135aaf8b1ad579f:0x85ba6c9b04758c76!2m2!1d105.8281576!2d21.0622759!1m5!1m1!1s0x3135ac0c13b6b05d:0xc12d097903cffd50!2m2!1d105.8568276!2d21.0004253!3e0?hl=vi</t>
      </text>
    </comment>
    <comment authorId="0" ref="O89">
      <text>
        <t xml:space="preserve">======
ID#AAAAakniZRM
Admin    (2022-06-04 20:26:49)
https://www.google.com/maps/dir/32,+36+%C4%90%C6%B0%E1%BB%9Dng+T%C3%B4+Ng%E1%BB%8Dc+V%C3%A2n,+Qu%E1%BA%A3ng+An,+T%C3%A2y+H%E1%BB%93,+H%C3%A0+N%E1%BB%99i,+Vi%E1%BB%87t+Nam/Tr%C6%B0%E1%BB%9Dng+Ti%E1%BB%83u+h%E1%BB%8Dc+V%C4%83n+Ch%C6%B0%C6%A1ng,+Ng%C3%B5+V%C4%83n+Ch%C6%B0%C6%A1ng,+V%C4%83n+Ch%C6%B0%C6%A1ng,+%C4%90%E1%BB%91ng+%C4%90a,+H%C3%A0+N%E1%BB%99i/@21.0442201,105.8022566,13z/data=!3m1!4b1!4m13!4m12!1m5!1m1!1s0x3135aaf767ce1d23:0xe5196a4f488a13ed!2m2!1d105.8247933!2d21.0685188!1m5!1m1!1s0x3135ab9ad4f94c3b:0x98d46547a9912d33!2m2!1d105.8379714!2d21.0204282?hl=vi</t>
      </text>
    </comment>
    <comment authorId="0" ref="L429">
      <text>
        <t xml:space="preserve">======
ID#AAAAakniZRI
Admin    (2022-06-04 20:26:49)
https://www.google.com/maps/dir/88+Ng%E1%BB%8Dc+H%C3%A0,+Ba+%C4%90%C3%ACnh,+H%C3%A0+N%E1%BB%99i/Tr%C6%B0%E1%BB%9Dng+PTCS+Nguy%E1%BB%85n+%C4%90%C3%ACnh+Chi%E1%BB%83u+H%C3%A0+N%E1%BB%99i,+L%E1%BA%A1c+Trung,+V%C4%A9nh+Tuy,+Hai+B%C3%A0+Tr%C6%B0ng,+H%C3%A0+N%E1%BB%99i/@21.0166586,105.7990818,14z/data=!4m14!4m13!1m5!1m1!1s0x3135ab0a1351beb7:0x1efbacc436f7a135!2m2!1d105.8279622!2d21.0371203!1m5!1m1!1s0x3135ac08f25adfcb:0x6b037e6e9b62e4d6!2m2!1d105.862794!2d21.0025776!3e0?hl=vi</t>
      </text>
    </comment>
    <comment authorId="0" ref="L24">
      <text>
        <t xml:space="preserve">======
ID#AAAAakniZRE
Admin    (2022-06-04 20:26:49)
https://www.google.com/maps/dir/50+Xu%C3%A2n+Di%E1%BB%87u,+Qu%E1%BA%A3ng+An,+T%C3%A2y+H%E1%BB%93,+H%C3%A0+N%E1%BB%99i/Tr%C6%B0%E1%BB%9Dng+Ti%E1%BB%83u+h%E1%BB%8Dc+T%C3%A2n+Tri%E1%BB%81u,+Ph%E1%BB%91+Tri%E1%BB%81u+Kh%C3%BAc,+T%C3%A2n+Tri%E1%BB%81u,+Thanh+Tr%C3%AC,+H%C3%A0+N%E1%BB%99i/@21.0194668,105.7848641,13z/data=!3m1!4b1!4m13!4m12!1m5!1m1!1s0x3135aaff3662aa8b:0x7666bc464041839f!2m2!1d105.8310936!2d21.0617507!1m5!1m1!1s0x3135acc4c48a4b25:0x2e81eaa89bef0c50!2m2!1d105.7977243!2d20.9784487?hl=vi</t>
      </text>
    </comment>
    <comment authorId="0" ref="I485">
      <text>
        <t xml:space="preserve">======
ID#AAAAakniZRA
Admin    (2022-06-04 20:26:49)
https://www.google.com/maps/dir/92+Xu%C3%A2n+Di%E1%BB%87u,+Qu%E1%BA%A3ng+An,+T%C3%A2y+H%E1%BB%93,+H%C3%A0+N%E1%BB%99i/Tr%C6%B0%E1%BB%9Dng+Ti%E1%BB%83u+h%E1%BB%8Dc+%C4%90%E1%BB%81n+L%E1%BB%AB,+Ho%C3%A0ng+V%C4%83n+Th%E1%BB%A5,+Hai+B%C3%A0+Tr%C6%B0ng,+H%C3%A0+N%E1%BB%99i/@21.0396177,105.8271542,14z/data=!4m14!4m13!1m5!1m1!1s0x3135aaf89dc56db3:0x89d59da052f63f2d!2m2!1d105.8301976!2d21.0624516!1m5!1m1!1s0x3135ad65c7ad722f:0x88a18152b4447d3f!2m2!1d105.859925!2d20.9857273!3e0?hl=vi</t>
      </text>
    </comment>
    <comment authorId="0" ref="O244">
      <text>
        <t xml:space="preserve">======
ID#AAAAakniZQ8
Admin    (2022-06-04 20:26:49)
https://www.google.com/maps/dir/Gamuda+Garden,+Asian+Highway+1,+Gamuda+Gardens,+Tr%E1%BA%A7n+Ph%C3%BA,+Ho%C3%A0ng+Mai,+H%C3%A0+N%E1%BB%99i/Tr%C6%B0%E1%BB%9Dng+THCS+Ho%C3%A0ng+V%C4%83n+Th%E1%BB%A5,+Ho%C3%A0ng+V%C4%83n+Th%E1%BB%A5,+Ho%C3%A0ng+Mai,+H%C3%A0+N%E1%BB%99i/@20.9803834,105.8549268,15z/data=!3m1!4b1!4m14!4m13!1m5!1m1!1s0x3135af01b13f017f:0x79e71575c8bf9920!2m2!1d105.8743889!2d20.9733838!1m5!1m1!1s0x3135ac134eb04c4b:0xc492829804e7ba2f!2m2!1d105.8529742!2d20.9908319!3e0?hl=vi</t>
      </text>
    </comment>
    <comment authorId="0" ref="O185">
      <text>
        <t xml:space="preserve">======
ID#AAAAakniZQ4
Admin    (2022-06-04 20:26:49)
https://www.google.com/maps/dir/Ng%C3%B5+9+-+%C4%90%E1%BA%B7ng+Thai+Mai,+Qu%E1%BA%A3ng+An,+T%C3%A2y+H%E1%BB%93,+H%C3%A0+N%E1%BB%99i,+Vi%E1%BB%87t+Nam/Tr%C6%B0%E1%BB%9Dng+Ti%E1%BB%83u+H%E1%BB%8Dc+T%C3%A2n+Tri%E1%BB%81u,+%C4%90%C6%B0%E1%BB%9Dng+T%C3%A2n+Tri%E1%BB%81u+M%E1%BB%9Bi,+Tri%E1%BB%81u+Kh%C3%BAc,+T%C3%A2n+Tri%E1%BB%81u,+Thanh+Tr%C3%AC,+H%C3%A0+N%E1%BB%99i/@21.0275963,105.7523785,12z/data=!3m1!4b1!4m13!4m12!1m5!1m1!1s0x3135aaf8eb1a11f5:0xee0f4c82f481dc99!2m2!1d105.8267648!2d21.0639212!1m5!1m1!1s0x3135ad42e384ff89:0xa7331996300ae2ab!2m2!1d105.8015065!2d20.9773289?hl=vi</t>
      </text>
    </comment>
    <comment authorId="0" ref="O150">
      <text>
        <t xml:space="preserve">======
ID#AAAAakniZQ0
Admin    (2022-06-04 20:26:49)
https://www.google.com/maps/dir/236,+7+%C4%90.+%C3%82u+C%C6%A1,+T%E1%BB%A9+Li%C3%AAn,+T%C3%A2y+H%E1%BB%93,+H%C3%A0+N%E1%BB%99i,+Vi%E1%BB%87t+Nam/Tr%C6%B0%E1%BB%9Dng+Ti%E1%BB%83u+h%E1%BB%8Dc+Nguy%E1%BB%85n+Tri+Ph%C6%B0%C6%A1ng,+Qu%C3%A1n+Th%C3%A1nh,+Ba+%C4%90%C3%ACnh,+H%C3%A0+N%E1%BB%99i/@21.0606717,105.8164432,14z/data=!3m1!4b1!4m13!4m12!1m5!1m1!1s0x3135aa8d47f6bb0b:0x32df44c30f55ddb!2m2!1d105.8187787!2d21.0808515!1m5!1m1!1s0x3135aba57a3628db:0x7b03ee9521d5ab15!2m2!1d105.8382289!2d21.0430718?hl=vi</t>
      </text>
    </comment>
    <comment authorId="0" ref="O49">
      <text>
        <t xml:space="preserve">======
ID#AAAAakniZQw
Admin    (2022-06-04 20:26:49)
https://www.google.com/maps/dir/Ng%C3%B5+28+T%C3%A2y+H%E1%BB%93,+Qu%E1%BA%A3ng+An,+T%C3%A2y+H%E1%BB%93,+H%C3%A0+N%E1%BB%99i,+Vi%E1%BB%87t+Nam/Tr%C6%B0%E1%BB%9Dng+Ti%E1%BB%83u+h%E1%BB%8Dc+L%C3%AA+V%C4%83n+T%C3%A1m,+Ngo%CC%83+40+Ta%CC%A3+Quang+B%C6%B0%CC%89u,+B%C3%A1ch+Khoa,+Hai+B%C3%A0+Tr%C6%B0ng,+H%C3%A0+N%E1%BB%99i/@21.0378192,105.7898408,13z/data=!3m1!4b1!4m13!4m12!1m5!1m1!1s0x3135aaf9be7a1623:0x56094cca959605d!2m2!1d105.8248197!2d21.06585!1m5!1m1!1s0x3135ac76b977c32d:0xbaeb918a53542992!2m2!1d105.8454552!2d21.0030499?hl=vi</t>
      </text>
    </comment>
    <comment authorId="0" ref="F15">
      <text>
        <t xml:space="preserve">======
ID#AAAAakniZQs
Admin    (2022-06-04 20:26:49)
https://www.google.com/maps/dir/Ng.+19+%C4%90%C3%B4ng+T%C3%A1c,+%C4%90%C3%B4ng+T%C3%A1c,+Kim+Li%C3%AAn,+%C4%90%E1%BB%91ng+%C4%90a,+H%C3%A0+N%E1%BB%99i,+Vi%E1%BB%87t+Nam/Tr%C6%B0%E1%BB%9Dng+Ti%E1%BB%83u+H%E1%BB%8Dc+Ph%C6%B0%C6%A1ng+Li%C3%AAn,+11+P.+X%C3%A3+%C4%90%C3%A0n,+Ph%C6%B0%C6%A1ng+Li%C3%AAn,+%C4%90%E1%BB%91ng+%C4%90a,+H%C3%A0+N%E1%BB%99i,+Vi%E1%BB%87t+Nam/@21.0079123,105.8329502,17z/data=!3m1!4b1!4m13!4m12!1m5!1m1!1s0x3135ac7ede7b1e1b:0xc2e468a804a2da07!2m2!1d105.8337252!2d21.0049692!1m5!1m1!1s0x3135ab870f8b4f69:0x6deb46b32186688a!2m2!1d105.8370287!2d21.0103796?hl=vi</t>
      </text>
    </comment>
    <comment authorId="0" ref="R525">
      <text>
        <t xml:space="preserve">======
ID#AAAAakniZQo
Admin    (2022-06-04 20:26:49)
https://www.google.com/maps/dir/35,+19+%C4%90%E1%BA%B7ng+Thai+Mai,+Qu%E1%BA%A3ng+An,+T%C3%A2y+H%E1%BB%93,+H%C3%A0+N%E1%BB%99i,+Vi%E1%BB%87t+Nam/Tr%C6%B0%E1%BB%9Dng+Ti%E1%BB%83u+H%E1%BB%8Dc+D%E1%BB%8Bch+V%E1%BB%8Dng+B,+Nguy%E1%BB%85n+Kh%C3%A1nh+To%C3%A0n,+D%E1%BB%8Bch+V%E1%BB%8Dng,+C%E1%BA%A7u+Gi%E1%BA%A5y,+H%C3%A0+N%E1%BB%99i/@21.0562666,105.7994544,14z/data=!3m1!4b1!4m14!4m13!1m5!1m1!1s0x3135aaf8c1a4a4ff:0xfc525853d6d57d0f!2m2!1d105.8242489!2d21.0624246!1m5!1m1!1s0x3135ab483fffffff:0xbba88b54ce8786f3!2m2!1d105.7966553!2d21.0384327!3e0?hl=vi</t>
      </text>
    </comment>
    <comment authorId="0" ref="R229">
      <text>
        <t xml:space="preserve">======
ID#AAAAakniZQk
Admin    (2022-06-04 20:26:49)
https://www.google.com/maps/dir/44+X%C3%B3m+Ch%C3%B9a,+Qu%E1%BA%A3ng+An,+T%C3%A2y+H%E1%BB%93,+H%C3%A0+N%E1%BB%99i,+Vi%E1%BB%87t+Nam/Tr%C6%B0%E1%BB%9Dng+Ti%E1%BB%83u+h%E1%BB%8Dc+M%E1%BB%B9+%C4%90%C3%ACnh+2,+M%E1%BB%B9+%C4%90%C3%ACnh+2,+Nam+T%E1%BB%AB+Li%C3%AAm,+H%C3%A0+N%E1%BB%99i/@21.0520593,105.7647536,13z/data=!3m1!4b1!4m14!4m13!1m5!1m1!1s0x3135aafc7056058b:0xa70d4eb5a95afa26!2m2!1d105.8210701!2d21.0617061!1m5!1m1!1s0x313454b02eda90af:0x60cb7e2189be0dc5!2m2!1d105.7741472!2d21.0272069!3e0?hl=vi</t>
      </text>
    </comment>
    <comment authorId="0" ref="L450">
      <text>
        <t xml:space="preserve">======
ID#AAAAakniZQg
Admin    (2022-06-04 20:26:49)
https://www.google.com/maps/dir/Ng.+99+Xu%C3%A2n+La,+Xu%C3%A2n+La,+T%C3%A2y+H%E1%BB%93,+H%C3%A0+N%E1%BB%99i,+Vi%E1%BB%87t+Nam/Tr%C6%B0%E1%BB%9Dng+Ti%E1%BB%83u+h%E1%BB%8Dc+Nh%E1%BA%ADt+T%C3%A2n,+%C4%90%C6%B0%E1%BB%9Dng+%C3%82u+C%C6%A1,+Nh%E1%BA%ADt+T%C3%A2n,+T%C3%A2y+H%E1%BB%93,+H%C3%A0+N%E1%BB%99i/@21.060935,105.8054101,14z/data=!4m14!4m13!1m5!1m1!1s0x3135aae0a973c571:0xd2244f74a998bb19!2m2!1d105.8056248!2d21.0633777!1m5!1m1!1s0x3135aaf39b266a69:0x9252d7877f875d3f!2m2!1d105.8223333!2d21.076144!3e0?hl=vi</t>
      </text>
    </comment>
    <comment authorId="0" ref="L35">
      <text>
        <t xml:space="preserve">======
ID#AAAAakniZQc
Admin    (2022-06-04 20:26:49)
https://www.google.com/maps/dir/Ng%C3%B5+32+-+T%C3%B4+Ng%E1%BB%8Dc+V%C3%A2n,+Qu%E1%BA%A3ng+An,+T%C3%A2y+H%E1%BB%93,+H%C3%A0+N%E1%BB%99i,+Vi%E1%BB%87t+Nam/Tr%C6%B0%E1%BB%9Dng+PTCS+Nguy%E1%BB%85n+%C4%90%C3%ACnh+Chi%E1%BB%83u+H%C3%A0+N%E1%BB%99i,+L%E1%BA%A1c+Trung,+V%C4%A9nh+Tuy,+Hai+B%C3%A0+Tr%C6%B0ng,+H%C3%A0+N%E1%BB%99i/@21.0360909,105.8122144,13z/data=!3m1!4b1!4m13!4m12!1m5!1m1!1s0x3135aaf7699da4e9:0xe2c389926dec0128!2m2!1d105.824776!2d21.0691376!1m5!1m1!1s0x3135ac08f25adfcb:0x6b037e6e9b62e4d6!2m2!1d105.862794!2d21.0025776?hl=vi</t>
      </text>
    </comment>
    <comment authorId="0" ref="L105">
      <text>
        <t xml:space="preserve">======
ID#AAAAakniZQY
Admin    (2022-06-04 20:26:49)
https://www.google.com/maps/dir/31+Ph%E1%BB%91+Tr%E1%BB%8Bnh+C%C3%B4ng+S%C6%A1n,+Nh%E1%BA%ADt+T%C3%A2n,+T%C3%A2y+H%E1%BB%93,+H%C3%A0+N%E1%BB%99i/Tr%C6%B0%E1%BB%9Dng+Ti%E1%BB%83u+h%E1%BB%8Dc+C%E1%BB%95+Nhu%E1%BA%BF+2B,+Ng%C3%B5+145+%C4%90%C6%B0%E1%BB%9Dng+C%E1%BB%95+Nhu%E1%BA%BF,+C%E1%BB%95+Nhu%E1%BA%BF+2,+T%E1%BB%AB+Li%C3%AAm,+H%C3%A0+N%E1%BB%99i/@21.0691497,105.7795839,14z/data=!3m1!4b1!4m13!4m12!1m5!1m1!1s0x3135ab0076eed7d1:0x19e2bc9a01719cf5!2m2!1d105.8163321!2d21.0767217!1m5!1m1!1s0x3134552a6d426e0d:0x50830eb064fd34a0!2m2!1d105.7778025!2d21.0616053?hl=vi</t>
      </text>
    </comment>
    <comment authorId="0" ref="F534">
      <text>
        <t xml:space="preserve">======
ID#AAAAakniZQU
Admin    (2022-06-04 20:26:49)
https://www.google.com/maps/dir/58+%C4%90%C6%B0%E1%BB%9Dng+T%C3%B4+Ng%E1%BB%8Dc+V%C3%A2n,+Qu%E1%BA%A3ng+An,+T%C3%A2y+H%E1%BB%93,+H%C3%A0+N%E1%BB%99i/Tr%C6%B0%E1%BB%9Dng+ti%E1%BB%83u+h%E1%BB%8Dc+Ho%C3%A0ng+Di%E1%BB%87u,+%C4%90%E1%BB%99i+C%E1%BA%A5n,+C%E1%BB%91ng+V%E1%BB%8B,+Ba+%C4%90%C3%ACnh,+H%C3%A0+N%E1%BB%99i/@21.0570112,105.7967632,14z/data=!3m1!4b1!4m14!4m13!1m5!1m1!1s0x3135aaf74517d057:0x812a8d8a8819a42c!2m2!1d105.8240211!2d21.0687411!1m5!1m1!1s0x3135ab15a982d401:0x3fbdcfd6a9deef51!2m2!1d105.8078009!2d21.0373585!3e0?hl=vi</t>
      </text>
    </comment>
    <comment authorId="0" ref="I109">
      <text>
        <t xml:space="preserve">======
ID#AAAAakniZQQ
Admin    (2022-06-04 20:26:49)
https://www.google.com/maps/dir/Ng%C3%B5+76+T%E1%BB%A9+Li%C3%AAn,+T%E1%BB%A9+Li%C3%AAn,+T%C3%A2y+H%E1%BB%93,+H%C3%A0+N%E1%BB%99i,+Vi%E1%BB%87t+Nam/Tr%C6%B0%E1%BB%9Dng+ti%E1%BB%83u+h%E1%BB%8Dc+Ho%C3%A0ng+V%C4%83n+Th%E1%BB%A5,+T%C6%B0%C6%A1ng+Mai,+Ho%C3%A0ng+Mai,+H%C3%A0+N%E1%BB%99i/@21.0278312,105.8164119,13z/data=!3m1!4b1!4m13!4m12!1m5!1m1!1s0x3135aa50da8981b5:0x2f86b0d1bdf9657f!2m2!1d105.8355041!2d21.0647352!1m5!1m1!1s0x3135ac6cff1e8a45:0xaa0461ce1d6bb7c9!2m2!1d105.8531004!2d20.9904483?hl=vi</t>
      </text>
    </comment>
    <comment authorId="0" ref="R484">
      <text>
        <t xml:space="preserve">======
ID#AAAAakniZQM
Admin    (2022-06-04 20:26:49)
https://www.google.com/maps/dir/92+Xu%C3%A2n+Di%E1%BB%87u,+Qu%E1%BA%A3ng+An,+T%C3%A2y+H%E1%BB%93,+H%C3%A0+N%E1%BB%99i/Tr%C6%B0%E1%BB%9Dng+Ti%E1%BB%83u+h%E1%BB%8Dc+L%C3%AA+Ng%E1%BB%8Dc+H%C3%A2n,+L%C3%B2+%C4%90%C3%BAc,+Ph%E1%BA%A1m+%C4%90%C3%ACnh+H%E1%BB%93,+Hai+B%C3%A0+Tr%C6%B0ng,+H%C3%A0+N%E1%BB%99i/@21.0396177,105.8271542,14z/data=!3m1!4b1!4m14!4m13!1m5!1m1!1s0x3135aaf89dc56db3:0x89d59da052f63f2d!2m2!1d105.8301976!2d21.0624516!1m5!1m1!1s0x3135abf242d0639b:0x1bf6818a43aad4c8!2m2!1d105.8561293!2d21.0167981!3e0?hl=vi</t>
      </text>
    </comment>
    <comment authorId="0" ref="F320">
      <text>
        <t xml:space="preserve">======
ID#AAAAakniZQI
Admin    (2022-06-04 20:26:49)
https://www.google.com/maps/dir/161,+21+%C4%90.+N%C6%B0%E1%BB%9Bc+Ph%E1%BA%A7n+Lan,+T%E1%BB%A9+Li%C3%AAn,+T%C3%A2y+H%E1%BB%93,+H%C3%A0+N%E1%BB%99i,+Vi%E1%BB%87t+Nam/Tr%C6%B0%E1%BB%9Dng+Ti%E1%BB%83u+h%E1%BB%8Dc+Th%E1%BB%8Bnh+Li%E1%BB%87t,+Ng%C3%B5+42+Th%E1%BB%8Bnh+Li%E1%BB%87t,+Th%E1%BB%8Bnh+Li%E1%BB%87t,+Ho%C3%A0ng+Mai,+H%C3%A0+N%E1%BB%99i/@21.019596,105.8125042,13z/data=!3m1!4b1!4m14!4m13!1m5!1m1!1s0x3135aa582d04b36f:0x7506e515b882141c!2m2!1d105.8319856!2d21.0675471!1m5!1m1!1s0x3135ac45e7cf5291:0x996ee12944cb7750!2m2!1d105.8486131!2d20.9715195!3e0?hl=vi</t>
      </text>
    </comment>
    <comment authorId="0" ref="R224">
      <text>
        <t xml:space="preserve">======
ID#AAAAakniZQE
Admin    (2022-06-04 20:26:49)
https://www.google.com/maps/dir/66+Xu%C3%A2n+Di%E1%BB%87u,+Qu%E1%BA%A3ng+An,+T%C3%A2y+H%E1%BB%93,+H%C3%A0+N%E1%BB%99i/Tr%C6%B0%E1%BB%9Dng+THCS+Ph%C3%BAc+L%E1%BB%A3i,+H%E1%BB%99i+X%C3%A1,+Ph%C3%BAc+L%E1%BB%A3i,+Long+Bi%C3%AAn,+H%C3%A0+N%E1%BB%99i/@21.0757684,105.8358057,13z/data=!3m1!4b1!4m14!4m13!1m5!1m1!1s0x3135aa5621fa0a77:0x86a00659d52c9c4!2m2!1d105.8306574!2d21.0620363!1m5!1m1!1s0x3135a85577f495e1:0xd9e98a1ed6fe5608!2m2!1d105.9258353!2d21.047441!3e0?hl=vi</t>
      </text>
    </comment>
    <comment authorId="0" ref="I65">
      <text>
        <t xml:space="preserve">======
ID#AAAAakniZQA
Admin    (2022-06-04 20:26:49)
https://www.google.com/maps/dir/19+Ph%E1%BB%91+Qu%E1%BA%A3ng+Kh%C3%A1nh,+Qu%E1%BA%A3ng+An,+T%C3%A2y+H%E1%BB%93,+H%C3%A0+N%E1%BB%99i/Tr%C6%B0%E1%BB%9Dng+Ti%E1%BB%83u+H%E1%BB%8Dc+Nguy%E1%BB%85n+Trung+Tr%E1%BB%B1c,+Ph%E1%BA%A1m+H%E1%BB%93ng+Th%C3%A1i,+Nguy%E1%BB%85n+Trung+Tr%E1%BB%B1c,+Ba+%C4%90%C3%ACnh,+H%C3%A0+N%E1%BB%99i/@21.055771,105.8161548,14z/data=!3m1!4b1!4m13!4m12!1m5!1m1!1s0x3135aafc8849b055:0xadba4bbb548cfd8c!2m2!1d105.820039!2d21.0615565!1m5!1m1!1s0x3135abb9eaf27d17:0x1c19fe19a9b170f7!2m2!1d105.8467577!2d21.04325?hl=vi</t>
      </text>
    </comment>
    <comment authorId="0" ref="F260">
      <text>
        <t xml:space="preserve">======
ID#AAAAakniZP8
Admin    (2022-06-04 20:26:49)
https://www.google.com/maps/dir/28+%C4%90%E1%BB%97+%C4%90%E1%BB%A9c+D%E1%BB%A5c,+M%E1%BB%85+Tr%C3%AC,+T%E1%BB%AB+Li%C3%AAm,+H%C3%A0+N%E1%BB%99i/Tr%C6%B0%E1%BB%9Dng+Ti%E1%BB%83u+h%E1%BB%8Dc+Kh%C6%B0%C6%A1ng+Mai,+Nguy%E1%BB%85n+Ng%E1%BB%8Dc+N%E1%BA%A1i,+Kh%C6%B0%C6%A1ng+Mai,+Thanh+Xu%C3%A2n,+H%C3%A0+N%E1%BB%99i/@21.003319,105.7865361,14z/data=!3m1!4b1!4m14!4m13!1m5!1m1!1s0x3135acab518fef7d:0x3185e670b4bce869!2m2!1d105.7825092!2d21.0088033!1m5!1m1!1s0x3135ac8624585053:0x528704231175bc28!2m2!1d105.825177!2d20.9988121!3e0?hl=vi</t>
      </text>
    </comment>
    <comment authorId="0" ref="L199">
      <text>
        <t xml:space="preserve">======
ID#AAAAakniZP4
Admin    (2022-06-04 20:26:49)
https://www.google.com/maps/dir/17+D%E1%BB%91c+Tam+%C4%90a,+Th%E1%BB%A5y+Khu%C3%AA,+Ba+%C4%90%C3%ACnh,+H%C3%A0+N%E1%BB%99i/Tr%C6%B0%E1%BB%9Dng+Ti%E1%BB%83u+h%E1%BB%8Dc+B%E1%BA%BF+V%C4%83n+%C4%90%C3%A0n,+2+Ng%C3%B5+14+Ph%E1%BB%93+H%E1%BB%93+%C4%90%E1%BA%AFc+Di,+Nam+%C4%90%E1%BB%93ng,+%C4%90%E1%BB%91ng+%C4%90a,+H%C3%A0+N%E1%BB%99i,+Vi%E1%BB%87t+Nam/@21.0281788,105.8079808,14z/data=!3m1!4b1!4m14!4m13!1m5!1m1!1s0x3135ab0fc9c0b901:0x392a960f7af82ee0!2m2!1d105.8186147!2d21.0428171!1m5!1m1!1s0x3135ab81d7c4ac45:0x5d3b0c981b473ea1!2m2!1d105.8286515!2d21.0130764!3e0?hl=vi</t>
      </text>
    </comment>
    <comment authorId="0" ref="I544">
      <text>
        <t xml:space="preserve">======
ID#AAAAakniZP0
Admin    (2022-06-04 20:26:49)
https://www.google.com/maps/dir/647+Kim+M%C3%A3,+Ng%E1%BB%8Dc+Kh%C3%A1nh,+Ba+%C4%90%C3%ACnh,+H%C3%A0+N%E1%BB%99i/Tr%C6%B0%E1%BB%9Dng+Ti%E1%BB%83u+h%E1%BB%8Dc+T%C3%A2y+M%E1%BB%97,+C%E1%BA%A7u+C%E1%BB%91c,+T%C3%A2y+M%E1%BB%97,+T%E1%BB%AB+Li%C3%AAm,+H%C3%A0+N%E1%BB%99i/@21.0206539,105.7625615,14z/data=!3m1!4b1!4m14!4m13!1m5!1m1!1s0x3135ab4200be174b:0xe8357846b7cb4692!2m2!1d105.8063592!2d21.0288274!1m5!1m1!1s0x3134537fa24be30b:0xebd8043bbd63cf6f!2m2!1d105.7475253!2d21.0058144!3e0?hl=vi</t>
      </text>
    </comment>
    <comment authorId="0" ref="F279">
      <text>
        <t xml:space="preserve">======
ID#AAAAakniZPw
Admin    (2022-06-04 20:26:49)
https://www.google.com/maps/dir/Paradise+Home+-+2E+Alley+32%2F12+To+Ngoc+Van,+Tay+Ho,+%C4%90%C6%B0%E1%BB%9Dng+T%C3%B4+Ng%E1%BB%8Dc+V%C3%A2n,+Qu%E1%BA%A3ng+An,+T%C3%A2y+H%E1%BB%93,+H%C3%A0+N%E1%BB%99i/Tr%C6%B0%E1%BB%9Dng+Ti%E1%BB%83u+h%E1%BB%8Dc+Nam+Th%C3%A0nh+C%C3%B4ng,+Nguy%C3%AAn+H%E1%BB%93ng,+Khu+t%E1%BA%ADp+th%E1%BB%83+Nam+Th%C3%A0nh+C%C3%B4ng,+L%C3%A1ng+H%E1%BA%A1,+%C4%90%E1%BB%91ng+%C4%90a,+H%C3%A0+N%E1%BB%99i/@21.0461254,105.7840104,13z/data=!3m1!4b1!4m14!4m13!1m5!1m1!1s0x3135ab06d9ba5bf1:0xadb39c90e560f653!2m2!1d105.8250206!2d21.0687086!1m5!1m1!1s0x3135ab611497db0b:0x11c77b2c95822852!2m2!1d105.8099253!2d21.0153374!3e0?hl=vi</t>
      </text>
    </comment>
    <comment authorId="0" ref="O109">
      <text>
        <t xml:space="preserve">======
ID#AAAAakniZPs
Admin    (2022-06-04 20:26:49)
https://www.google.com/maps/dir/Ng%C3%B5+76+T%E1%BB%A9+Li%C3%AAn,+T%E1%BB%A9+Li%C3%AAn,+T%C3%A2y+H%E1%BB%93,+H%C3%A0+N%E1%BB%99i,+Vi%E1%BB%87t+Nam/Tr%C6%B0%E1%BB%9Dng+ti%E1%BB%83u+h%E1%BB%8Dc+Ph%C3%BA+Th%C6%B0%E1%BB%A3ng,+Ph%C3%BA+Gia,+Ph%C3%BA+X%C3%A1,+Ph%C3%BA+Th%C6%B0%E1%BB%A3ng,+T%C3%A2y+H%E1%BB%93,+H%C3%A0+N%E1%BB%99i/@21.0748796,105.8140248,15z/data=!3m1!4b1!4m13!4m12!1m5!1m1!1s0x3135aa50da8981b5:0x2f86b0d1bdf9657f!2m2!1d105.8355041!2d21.0647352!1m5!1m1!1s0x3135aa942907a8bd:0xf1f40723f9176ca8!2m2!1d105.8097553!2d21.0868826?hl=vi</t>
      </text>
    </comment>
    <comment authorId="0" ref="O225">
      <text>
        <t xml:space="preserve">======
ID#AAAAakniZPo
Admin    (2022-06-04 20:26:49)
https://www.google.com/maps/dir/66+Xu%C3%A2n+Di%E1%BB%87u,+Qu%E1%BA%A3ng+An,+T%C3%A2y+H%E1%BB%93,+H%C3%A0+N%E1%BB%99i/Tr%C6%B0%E1%BB%9Dng+THCS+Y%C3%AAn+S%E1%BB%9F,+Y%C3%AAn+Duy%C3%AAn,+Y%C3%AAn+S%E1%BB%9F,+Ho%C3%A0ng+Mai,+H%C3%A0+N%E1%BB%99i/@21.0149283,105.8384137,13z/data=!3m1!4b1!4m14!4m13!1m5!1m1!1s0x3135aa5621fa0a77:0x86a00659d52c9c4!2m2!1d105.8306574!2d21.0620363!1m5!1m1!1s0x3135ac28e396c2d1:0x74667a82bfaf9199!2m2!1d105.8720585!2d20.9680143!3e0?hl=vi</t>
      </text>
    </comment>
    <comment authorId="0" ref="O334">
      <text>
        <t xml:space="preserve">======
ID#AAAAakniZPk
Admin    (2022-06-04 20:26:49)
https://www.google.com/maps/dir/219+Ph%C3%B4%CC%81+Trung+Ki%CC%81nh,+Y%C3%AAn+Ho%C3%A0,+C%E1%BA%A7u+Gi%E1%BA%A5y,+H%C3%A0+N%E1%BB%99i/Tr%C6%B0%E1%BB%9Dng+Ti%E1%BB%83u+h%E1%BB%8Dc+B%C3%A0+Tri%E1%BB%87u,+Th%C3%A1i+Phi%C3%AAn,+L%C3%AA+%C4%90%E1%BA%A1i+H%C3%A0nh,+Hai+B%C3%A0+Tr%C6%B0ng,+H%C3%A0+N%E1%BB%99i/@21.0091616,105.8034985,14z/data=!3m1!4b1!4m14!4m13!1m5!1m1!1s0x3135ab50d9500a4f:0x3490fb756ccc73a6!2m2!1d105.7915598!2d21.0200639!1m5!1m1!1s0x3135ab8b03307a6d:0x87f1a44ca05f9ff8!2m2!1d105.8504566!2d21.0106748!3e0?hl=vi</t>
      </text>
    </comment>
    <comment authorId="0" ref="F509">
      <text>
        <t xml:space="preserve">======
ID#AAAAakniZPg
Admin    (2022-06-04 20:26:49)
https://www.google.com/maps/dir/50+Ng%C3%B5+31+-+Xu%C3%A2n+Di%E1%BB%87u,+Qu%E1%BA%A3ng+An,+T%C3%A2y+H%E1%BB%93,+H%C3%A0+N%E1%BB%99i,+Vi%E1%BB%87t+Nam/Tr%C6%B0%E1%BB%9Dng+Ti%E1%BB%83u+h%E1%BB%8Dc+Phan+Chu+Trinh,+Nguy%E1%BB%85n+Th%C3%A1i+H%E1%BB%8Dc,+%C4%90i%E1%BB%87n+Bi%C3%AAn,+Ba+%C4%90%C3%ACnh,+H%C3%A0+N%E1%BB%99i/@21.0463323,105.8180022,14z/data=!3m1!4b1!4m14!4m13!1m5!1m1!1s0x3135aaff3b436815:0xf40b5e9806ad6028!2m2!1d105.8273025!2d21.0612634!1m5!1m1!1s0x3135ab984881d2d3:0xcb34a710c6e037f9!2m2!1d105.8392439!2d21.0297764!3e0?hl=vi</t>
      </text>
    </comment>
    <comment authorId="0" ref="I259">
      <text>
        <t xml:space="preserve">======
ID#AAAAakniZPc
Admin    (2022-06-04 20:26:49)
https://www.google.com/maps/dir/28+%C4%90%E1%BB%97+%C4%90%E1%BB%A9c+D%E1%BB%A5c,+M%E1%BB%85+Tr%C3%AC,+T%E1%BB%AB+Li%C3%AAm,+H%C3%A0+N%E1%BB%99i/Tr%C6%B0%E1%BB%9Dng+Ti%E1%BB%83u+h%E1%BB%8Dc+L%C3%AA+V%C4%83n+T%C3%A1m,+Ngo%CC%83+40+Ta%CC%A3+Quang+B%C6%B0%CC%89u,+B%C3%A1ch+Khoa,+Hai+B%C3%A0+Tr%C6%B0ng,+H%C3%A0+N%E1%BB%99i/@21.003319,105.7865361,14z/data=!4m14!4m13!1m5!1m1!1s0x3135acab518fef7d:0x3185e670b4bce869!2m2!1d105.7825092!2d21.0088033!1m5!1m1!1s0x3135ac76b977c32d:0xbaeb918a53542992!2m2!1d105.8454552!2d21.0030499!3e0?hl=vi</t>
      </text>
    </comment>
    <comment authorId="0" ref="L65">
      <text>
        <t xml:space="preserve">======
ID#AAAAakniZPY
Admin    (2022-06-04 20:26:49)
https://www.google.com/maps/dir/19+Ph%E1%BB%91+Qu%E1%BA%A3ng+Kh%C3%A1nh,+Qu%E1%BA%A3ng+An,+T%C3%A2y+H%E1%BB%93,+H%C3%A0+N%E1%BB%99i/Tr%C6%B0%E1%BB%9Dng+Ti%E1%BB%83u+H%E1%BB%8Dc+Nguy%E1%BB%85n+Trung+Tr%E1%BB%B1c,+Ph%E1%BA%A1m+H%E1%BB%93ng+Th%C3%A1i,+Nguy%E1%BB%85n+Trung+Tr%E1%BB%B1c,+Ba+%C4%90%C3%ACnh,+H%C3%A0+N%E1%BB%99i/@21.055771,105.8161548,14z/data=!3m1!4b1!4m13!4m12!1m5!1m1!1s0x3135aafc8849b055:0xadba4bbb548cfd8c!2m2!1d105.820039!2d21.0615565!1m5!1m1!1s0x3135abb9eaf27d17:0x1c19fe19a9b170f7!2m2!1d105.8467577!2d21.04325?hl=vi</t>
      </text>
    </comment>
    <comment authorId="0" ref="I265">
      <text>
        <t xml:space="preserve">======
ID#AAAAakniZPU
Admin    (2022-06-04 20:26:49)
https://www.google.com/maps/dir/79+Ng%C3%B5+31+-+Xu%C3%A2n+Di%E1%BB%87u,+Qu%E1%BA%A3ng+An,+T%C3%A2y+H%E1%BB%93,+H%C3%A0+N%E1%BB%99i/Tr%C6%B0%E1%BB%9Dng+Ti%E1%BB%83u+h%E1%BB%8Dc+L%C3%AA+Tr%E1%BB%8Dng+T%E1%BA%A5n,+Do+L%E1%BB%99,+Y%C3%AAn+Ngh%C4%A9a,+H%C3%A0+%C4%90%C3%B4ng,+H%C3%A0+N%E1%BB%99i/@21.0121477,105.7208691,12z/data=!3m1!4b1!4m14!4m13!1m5!1m1!1s0x3135aaff3b59a407:0xb12e96d162c45c23!2m2!1d105.8268839!2d21.0607851!1m5!1m1!1s0x3134528cbc2ea833:0x20c392fd842af243!2m2!1d105.7419021!2d20.9469074!3e0?hl=vi</t>
      </text>
    </comment>
    <comment authorId="0" ref="O364">
      <text>
        <t xml:space="preserve">======
ID#AAAAakniZPQ
Admin    (2022-06-04 20:26:49)
https://www.google.com/maps/dir/Ng%C3%B5+11+%C4%90%C6%B0%E1%BB%9Dng+T%C3%A2y+H%E1%BB%93,+Qu%E1%BA%A3ng+An,+T%C3%A2y+H%E1%BB%93,+H%C3%A0+N%E1%BB%99i,+Vi%E1%BB%87t+Nam/Tr%C6%B0%E1%BB%9Dng+THCS+Xu%C3%A2n+La,+Xu%C3%A2n+La,+T%C3%A2y+H%E1%BB%93,+H%C3%A0+N%E1%BB%99i/@21.071232,105.8078055,15z/data=!3m1!4b1!4m14!4m13!1m5!1m1!1s0x3135aaf9b415e31d:0xe17950311b14486b!2m2!1d105.8261232!2d21.0655086!1m5!1m1!1s0x3135aae0c92ceddb:0xfdb9e2072c435da4!2m2!1d105.8065279!2d21.0648307!3e0?hl=vi</t>
      </text>
    </comment>
    <comment authorId="0" ref="L109">
      <text>
        <t xml:space="preserve">======
ID#AAAAakniZPM
Admin    (2022-06-04 20:26:49)
https://www.google.com/maps/dir/Ng%C3%B5+76+T%E1%BB%A9+Li%C3%AAn,+T%E1%BB%A9+Li%C3%AAn,+T%C3%A2y+H%E1%BB%93,+H%C3%A0+N%E1%BB%99i,+Vi%E1%BB%87t+Nam/Tr%C6%B0%E1%BB%9Dng+ti%E1%BB%83u+H%E1%BB%8Dc+V%C4%A9nh+H%C6%B0ng,+Ph%E1%BB%91+%C4%90%C3%B4ng+Thi%C3%AAn,+V%C4%A9nh+H%C6%B0ng,+Hai+B%C3%A0+Tr%C6%B0ng,+H%C3%A0+N%E1%BB%99i/@21.024071,105.8209936,13z/data=!3m1!4b1!4m13!4m12!1m5!1m1!1s0x3135aa50da8981b5:0x2f86b0d1bdf9657f!2m2!1d105.8355041!2d21.0647352!1m5!1m1!1s0x3135aea08bbf8d71:0x7328c59508b7abe0!2m2!1d105.8772937!2d20.9847752?hl=vi</t>
      </text>
    </comment>
    <comment authorId="0" ref="F209">
      <text>
        <t xml:space="preserve">======
ID#AAAAakniZPI
Admin    (2022-06-04 20:26:49)
https://www.google.com/maps/dir/37+Ng%C3%B5+31+-+Xu%C3%A2n+Di%E1%BB%87u,+Qu%E1%BA%A3ng+An,+T%C3%A2y+H%E1%BB%93,+H%C3%A0+N%E1%BB%99i/Tr%C6%B0%E1%BB%9Dng+THCS+T%C3%A2n+%C4%90%E1%BB%8Bnh,+Ph%E1%BB%91+Nguy%E1%BB%85n+An+Ninh,+T%C6%B0%C6%A1ng+Mai,+Ho%C3%A0ng+Mai,+H%C3%A0+N%E1%BB%99i/@21.0255362,105.8117906,13z/data=!3m1!4b1!4m14!4m13!1m5!1m1!1s0x3135aaf8b1ad579f:0x85ba6c9b04758c76!2m2!1d105.8281576!2d21.0622759!1m5!1m1!1s0x3135ac6972d8778f:0x22acc55fded483e5!2m2!1d105.8452302!2d20.9882175!3e0?hl=vi</t>
      </text>
    </comment>
    <comment authorId="0" ref="F64">
      <text>
        <t xml:space="preserve">======
ID#AAAAakniZPE
Admin    (2022-06-04 20:26:49)
https://www.google.com/maps/dir/19+Ph%E1%BB%91+Qu%E1%BA%A3ng+Kh%C3%A1nh,+Qu%E1%BA%A3ng+An,+T%C3%A2y+H%E1%BB%93,+H%C3%A0+N%E1%BB%99i/Tr%C6%B0%E1%BB%9Dng+Ti%E1%BB%83u+H%E1%BB%8Dc+Nguy%E1%BB%85n+Trung+Tr%E1%BB%B1c,+Ph%E1%BA%A1m+H%E1%BB%93ng+Th%C3%A1i,+Nguy%E1%BB%85n+Trung+Tr%E1%BB%B1c,+Ba+%C4%90%C3%ACnh,+H%C3%A0+N%E1%BB%99i/@21.055771,105.8161548,14z/data=!3m1!4b1!4m13!4m12!1m5!1m1!1s0x3135aafc8849b055:0xadba4bbb548cfd8c!2m2!1d105.820039!2d21.0615565!1m5!1m1!1s0x3135abb9eaf27d17:0x1c19fe19a9b170f7!2m2!1d105.8467577!2d21.04325?hl=vi</t>
      </text>
    </comment>
    <comment authorId="0" ref="F324">
      <text>
        <t xml:space="preserve">======
ID#AAAAakniZPA
Admin    (2022-06-04 20:26:49)
https://www.google.com/maps/dir/%C4%90.+Ven+H%E1%BB%93+Ba+M%E1%BA%ABu,+Ph%C6%B0%C6%A1ng+Li%C3%AAn,+%C4%90%E1%BB%91ng+%C4%90a,+H%C3%A0+N%E1%BB%99i,+Vi%E1%BB%87t+Nam/Tr%C6%B0%E1%BB%9Dng+PTCS+Nguy%E1%BB%85n+%C4%90%C3%ACnh+Chi%E1%BB%83u+H%C3%A0+N%E1%BB%99i,+L%E1%BA%A1c+Trung,+V%C4%A9nh+Tuy,+Hai+B%C3%A0+Tr%C6%B0ng,+H%C3%A0+N%E1%BB%99i/@21.0051519,105.8431749,15z/data=!3m1!4b1!4m14!4m13!1m5!1m1!1s0x3135ab862f9f7971:0xd6f61787995e40e8!2m2!1d105.8410907!2d21.012183!1m5!1m1!1s0x3135ac08f25adfcb:0x6b037e6e9b62e4d6!2m2!1d105.862794!2d21.0025776!3e0?hl=vi</t>
      </text>
    </comment>
    <comment authorId="0" ref="O549">
      <text>
        <t xml:space="preserve">======
ID#AAAAakniZO8
Admin    (2022-06-04 20:26:49)
https://www.google.com/maps/dir/12,+19+%C4%90%C6%B0%E1%BB%9Dng+T%C3%B4+Ng%E1%BB%8Dc+V%C3%A2n,+Qu%E1%BA%A3ng+An,+T%C3%A2y+H%E1%BB%93,+H%C3%A0+N%E1%BB%99i,+Vi%E1%BB%87t+Nam/Tr%C6%B0%E1%BB%9Dng+Ti%E1%BB%83u+h%E1%BB%8Dc+Ngh%C4%A9a+T%C3%A2n,+T%C3%B4+Hi%E1%BB%87u,+Khu+t%E1%BA%ADp+th%E1%BB%83+Ngh%C4%A9a+T%C3%A2n,+Ngh%C4%A9a+T%C3%A2n,+C%E1%BA%A7u+Gi%E1%BA%A5y,+H%C3%A0+N%E1%BB%99i/@21.059535,105.7926085,14z/data=!3m1!4b1!4m14!4m13!1m5!1m1!1s0x3135aafa080912d7:0xb6d05e21af01c746!2m2!1d105.8248692!2d21.0681552!1m5!1m1!1s0x3135ab30a241547d:0xbb0cc0abdbc22d6e!2m2!1d105.7954941!2d21.0423357!3e0?hl=vi</t>
      </text>
    </comment>
    <comment authorId="0" ref="L155">
      <text>
        <t xml:space="preserve">======
ID#AAAAakniZO4
Admin    (2022-06-04 20:26:49)
https://www.google.com/maps/dir/31,+28+Xu%C3%A2n+Di%E1%BB%87u,+T%E1%BB%A9+Li%C3%AAn,+T%C3%A2y+H%E1%BB%93,+H%C3%A0+N%E1%BB%99i,+Vi%E1%BB%87t+Nam/Tr%C6%B0%E1%BB%9Dng+ti%E1%BB%83u+h%E1%BB%8Dc+An+H%C6%B0ng,+Khu+%C4%91%C3%B4+th%E1%BB%8B+An+H%C6%B0ng,+D%C6%B0%C6%A1ng+N%E1%BB%99i,+H%C3%A0+%C4%90%C3%B4ng,+H%C3%A0+N%E1%BB%99i/@21.0249895,105.7311986,12z/data=!3m1!4b1!4m13!4m12!1m5!1m1!1s0x3135aa542aed0d51:0x154f9326dda276b8!2m2!1d105.832097!2d21.0612613!1m5!1m1!1s0x3134531c264a0993:0x62ce1f803f33214f!2m2!1d105.7537982!2d20.9741546?hl=vi</t>
      </text>
    </comment>
    <comment authorId="0" ref="R469">
      <text>
        <t xml:space="preserve">======
ID#AAAAakniZO0
Admin    (2022-06-04 20:26:49)
https://www.google.com/maps/dir/76+Ph%E1%BB%91+T%E1%BB%A9+Li%C3%AAn,+T%E1%BB%A9+Li%C3%AAn,+T%C3%A2y+H%E1%BB%93,+H%C3%A0+N%E1%BB%99i/Tr%C6%B0%E1%BB%9Dng+Ti%E1%BB%83u+H%E1%BB%8Dc+Phan+%C4%90%C3%ACnh+Gi%C3%B3t,+Ng%E1%BB%A5y+Nh%C6%B0+Kon+Tum,+Nh%C3%A2n+Ch%C3%ADnh,+Thanh+Xu%C3%A2n,+H%C3%A0+N%E1%BB%99i/@21.0404557,105.7816324,13z/data=!3m1!4b1!4m14!4m13!1m5!1m1!1s0x3135aa50cbff344f:0xf0663a08e6d143f0!2m2!1d105.8352459!2d21.0650518!1m5!1m1!1s0x3135ac98639a5497:0xc80aabff65804512!2m2!1d105.806427!2d21.002895!3e0?hl=vi</t>
      </text>
    </comment>
    <comment authorId="0" ref="R325">
      <text>
        <t xml:space="preserve">======
ID#AAAAakniZOw
Admin    (2022-06-04 20:26:49)
https://www.google.com/maps/dir/%C4%90.+Ven+H%E1%BB%93+Ba+M%E1%BA%ABu,+Ph%C6%B0%C6%A1ng+Li%C3%AAn,+%C4%90%E1%BB%91ng+%C4%90a,+H%C3%A0+N%E1%BB%99i,+Vi%E1%BB%87t+Nam/Tr%C6%B0%E1%BB%9Dng+Ti%E1%BB%83u+h%E1%BB%8Dc+Tr%E1%BA%A7n+Qu%E1%BB%91c+To%E1%BA%A3n,+Nh%C3%A0+Chung,+H%C3%A0ng+Tr%E1%BB%91ng,+Ho%C3%A0n+Ki%E1%BA%BFm,+H%C3%A0+N%E1%BB%99i/@21.0173018,105.8370072,15z/data=!3m1!4b1!4m14!4m13!1m5!1m1!1s0x3135ab862f9f7971:0xd6f61787995e40e8!2m2!1d105.8410907!2d21.012183!1m5!1m1!1s0x3135ab94f02ccb8b:0xc81d73a81aa2f0e0!2m2!1d105.8504746!2d21.0270672!3e0?hl=vi</t>
      </text>
    </comment>
    <comment authorId="0" ref="O250">
      <text>
        <t xml:space="preserve">======
ID#AAAAakniZOs
Admin    (2022-06-04 20:26:49)
https://www.google.com/maps/dir/Ng.+28+T%E1%BB%A9+Li%C3%AAn,+T%E1%BB%A9+Li%C3%AAn,+T%C3%A2y+H%E1%BB%93,+H%C3%A0+N%E1%BB%99i,+Vi%E1%BB%87t+Nam/Tr%C6%B0%E1%BB%9Dng+THCS+M%E1%BB%85+Tr%C3%AC,+M%E1%BB%85+Tr%C3%AC,+T%E1%BB%AB+Li%C3%AAm,+H%C3%A0+N%E1%BB%99i/@21.0401027,105.7716625,13z/data=!3m1!4b1!4m14!4m13!1m5!1m1!1s0x3135aa56b31919cf:0x300f55c1b3a24da1!2m2!1d105.8351729!2d21.0616471!1m5!1m1!1s0x313453569ed12d71:0x61bca56eeaa88e14!2m2!1d105.7755232!2d21.0109364!3e0?hl=vi</t>
      </text>
    </comment>
    <comment authorId="0" ref="F515">
      <text>
        <t xml:space="preserve">======
ID#AAAAakniZOo
Admin    (2022-06-04 20:26:49)
https://www.google.com/maps/dir/377+%C4%90%C6%B0%E1%BB%9Dng+%C3%82u+C%C6%A1,+Nh%E1%BA%ADt+T%C3%A2n,+T%C3%A2y+H%E1%BB%93,+H%C3%A0+N%E1%BB%99i/Tr%C6%B0%E1%BB%9Dng+ti%E1%BB%83u+h%E1%BB%8Dc+Ph%C3%BA+C%C6%B0%E1%BB%9Dng,+Ng%C3%B5+12+Th%C6%B0%E1%BB%A3ng+M%E1%BA%A1o,+Trinh+L%C6%B0%C6%A1ng,+Ph%C3%BA+L%C6%B0%C6%A1ng,+H%C3%A0+%C4%90%C3%B4ng,+H%C3%A0+N%E1%BB%99i/@21.0068251,105.7197408,12z/data=!3m1!4b1!4m14!4m13!1m5!1m1!1s0x3135aaf408f6afab:0xcd2ac471b96415cd!2m2!1d105.8227927!2d21.0750258!1m5!1m1!1s0x313453dc3b181cb1:0x54befb518a6a1c4a!2m2!1d105.7613026!2d20.9356078!3e0?hl=vi</t>
      </text>
    </comment>
    <comment authorId="0" ref="L340">
      <text>
        <t xml:space="preserve">======
ID#AAAAakniZOk
Admin    (2022-06-04 20:26:49)
https://www.google.com/maps/dir/107+Xu%C3%A2n+Di%E1%BB%87u,+Qu%E1%BA%A3ng+An,+T%C3%A2y+H%E1%BB%93,+H%C3%A0+N%E1%BB%99i/Tr%C6%B0%E1%BB%9Dng+Ti%E1%BB%83u+H%E1%BB%8Dc+Nguy%E1%BB%85n+Du,+Trung+V%C4%83n,+Khu+%C4%91%C3%B4+th%E1%BB%8B+Vinaconex+3,+Trung+V%C4%83n,+T%E1%BB%AB+Li%C3%AAm,+H%C3%A0+N%E1%BB%99i/@21.0357181,105.7738788,13z/data=!3m1!4b1!4m14!4m13!1m5!1m1!1s0x3135aaf77784f4ad:0x67186e54a9e17f1d!2m2!1d105.8259395!2d21.0685012!1m5!1m1!1s0x31345363af0a8ea1:0x37e0e4aa6c03bed5!2m2!1d105.7793796!2d20.9939934!3e0?hl=vi</t>
      </text>
    </comment>
    <comment authorId="0" ref="O284">
      <text>
        <t xml:space="preserve">======
ID#AAAAakniZOg
Admin    (2022-06-04 20:26:49)
https://www.google.com/maps/dir/9%2F12+%C4%90.+Thai+Mai,+Qu%E1%BA%A3ng+An,+T%C3%A2y+H%E1%BB%93,+H%C3%A0+N%E1%BB%99i,+Vi%E1%BB%87t+Nam/Tr%C6%B0%E1%BB%9Dng+THCS+Th%E1%BB%8Bnh+Li%E1%BB%87t,+Ng%C3%B5+42+Th%E1%BB%8Bnh+Li%E1%BB%87t,+Th%E1%BB%8Bnh+Li%E1%BB%87t,+Ho%C3%A0ng+Mai,+H%C3%A0+N%E1%BB%99i/@21.0212833,105.8109987,13z/data=!3m1!4b1!4m14!4m13!1m5!1m1!1s0x3135aaf8dc0977d9:0xe45d8fc91f99df64!2m2!1d105.8268583!2d21.0631387!1m5!1m1!1s0x3135ac4595555555:0x8585225a374113b0!2m2!1d105.8503033!2d20.9778049!3e0?hl=vi</t>
      </text>
    </comment>
    <comment authorId="0" ref="L209">
      <text>
        <t xml:space="preserve">======
ID#AAAAakniZOc
Admin    (2022-06-04 20:26:49)
https://www.google.com/maps/dir/37+Ng%C3%B5+31+-+Xu%C3%A2n+Di%E1%BB%87u,+Qu%E1%BA%A3ng+An,+T%C3%A2y+H%E1%BB%93,+H%C3%A0+N%E1%BB%99i/Tr%C6%B0%E1%BB%9Dng+Ti%E1%BB%83u+h%E1%BB%8Dc+Ng%C3%B4+Quy%E1%BB%81n,+Ng%C3%B5+Qu%E1%BB%B3nh,+Qu%E1%BB%B3nh+L%C3%B4i,+Hai+B%C3%A0+Tr%C6%B0ng,+H%C3%A0+N%E1%BB%99i/@21.0312877,105.8117906,13z/data=!3m1!4b1!4m14!4m13!1m5!1m1!1s0x3135aaf8b1ad579f:0x85ba6c9b04758c76!2m2!1d105.8281576!2d21.0622759!1m5!1m1!1s0x3135ac0c13b6b05d:0xc12d097903cffd50!2m2!1d105.8568276!2d21.0004253!3e0?hl=vi</t>
      </text>
    </comment>
    <comment authorId="0" ref="I20">
      <text>
        <t xml:space="preserve">======
ID#AAAAakniZOY
Admin    (2022-06-04 20:26:49)
https://www.google.com/maps/dir/66,+57+M%E1%BB%85+Tr%C3%AC+H%E1%BA%A1,+M%E1%BB%85+Tr%C3%AC,+T%E1%BB%AB+Li%C3%AAm,+H%C3%A0+N%E1%BB%99i,+Vi%E1%BB%87t+Nam/Tr%C6%B0%E1%BB%9Dng+Ti%E1%BB%83u+h%E1%BB%8Dc+H%E1%BB%93+T%C3%B9ng+M%E1%BA%ADu,+Ph%C3%BA+Di%E1%BB%85n,+Nam+T%E1%BB%AB+Li%C3%AAm,+H%C3%A0+N%E1%BB%99i/@21.0296395,105.7535112,14z/data=!3m1!4b1!4m13!4m12!1m5!1m1!1s0x313454aa959d9867:0x8e418988afc4db93!2m2!1d105.7806086!2d21.0155269!1m5!1m1!1s0x313454c488f79179:0xe2f4378c96e90fab!2m2!1d105.7652339!2d21.0476137?hl=vi</t>
      </text>
    </comment>
    <comment authorId="0" ref="O34">
      <text>
        <t xml:space="preserve">======
ID#AAAAakniZOU
Admin    (2022-06-04 20:26:49)
https://www.google.com/maps/dir/Ng%C3%B5+32+-+T%C3%B4+Ng%E1%BB%8Dc+V%C3%A2n,+Qu%E1%BA%A3ng+An,+T%C3%A2y+H%E1%BB%93,+H%C3%A0+N%E1%BB%99i,+Vi%E1%BB%87t+Nam/Tr%C6%B0%E1%BB%9Dng+Ti%E1%BB%83u+h%E1%BB%8Dc+Kim+Giang,+Ho%C3%A0ng+%C4%90%E1%BA%A1o+Th%C3%A0nh,+Kim+Giang,+Thanh+Xu%C3%A2n,+H%C3%A0+N%E1%BB%99i/@21.0299509,105.7889384,13z/data=!3m1!4b1!4m13!4m12!1m5!1m1!1s0x3135aaf7699da4e9:0xe2c389926dec0128!2m2!1d105.824776!2d21.0691376!1m5!1m1!1s0x3135acec1e99b985:0x49bdffaa96328e1d!2m2!1d105.8129915!2d20.9829507?hl=vi</t>
      </text>
    </comment>
    <comment authorId="0" ref="O224">
      <text>
        <t xml:space="preserve">======
ID#AAAAakniZOQ
Admin    (2022-06-04 20:26:49)
https://www.google.com/maps/dir/66+Xu%C3%A2n+Di%E1%BB%87u,+Qu%E1%BA%A3ng+An,+T%C3%A2y+H%E1%BB%93,+H%C3%A0+N%E1%BB%99i/Tr%C6%B0%E1%BB%9Dng+THCS+Y%C3%AAn+S%E1%BB%9F,+Y%C3%AAn+Duy%C3%AAn,+Y%C3%AAn+S%E1%BB%9F,+Ho%C3%A0ng+Mai,+H%C3%A0+N%E1%BB%99i/@21.0149283,105.8384137,13z/data=!3m1!4b1!4m14!4m13!1m5!1m1!1s0x3135aa5621fa0a77:0x86a00659d52c9c4!2m2!1d105.8306574!2d21.0620363!1m5!1m1!1s0x3135ac28e396c2d1:0x74667a82bfaf9199!2m2!1d105.8720585!2d20.9680143!3e0?hl=vi</t>
      </text>
    </comment>
    <comment authorId="0" ref="L90">
      <text>
        <t xml:space="preserve">======
ID#AAAAakniZOM
Admin    (2022-06-04 20:26:49)
https://www.google.com/maps/dir/32,+36+%C4%90%C6%B0%E1%BB%9Dng+T%C3%B4+Ng%E1%BB%8Dc+V%C3%A2n,+Qu%E1%BA%A3ng+An,+T%C3%A2y+H%E1%BB%93,+H%C3%A0+N%E1%BB%99i,+Vi%E1%BB%87t+Nam/Tr%C6%B0%E1%BB%9Dng+THCS+T%E1%BB%A9+Li%C3%AAn+m%E1%BB%9Bi,+Ph%E1%BB%91+T%E1%BB%A9+Li%C3%AAn,+T%E1%BB%A9+Li%C3%AAn,+T%C3%A2y+H%E1%BB%93,+H%C3%A0+N%E1%BB%99i/@21.0657104,105.8249245,16z/data=!3m1!4b1!4m13!4m12!1m5!1m1!1s0x3135aaf767ce1d23:0xe5196a4f488a13ed!2m2!1d105.8247933!2d21.0685188!1m5!1m1!1s0x3135ab34f6361b99:0xd096011253a82ae5!2m2!1d105.8338651!2d21.0637863?hl=vi</t>
      </text>
    </comment>
    <comment authorId="0" ref="I209">
      <text>
        <t xml:space="preserve">======
ID#AAAAakniZOI
Admin    (2022-06-04 20:26:49)
https://www.google.com/maps/dir/37+Ng%C3%B5+31+-+Xu%C3%A2n+Di%E1%BB%87u,+Qu%E1%BA%A3ng+An,+T%C3%A2y+H%E1%BB%93,+H%C3%A0+N%E1%BB%99i/Tr%C6%B0%E1%BB%9Dng+Ti%E1%BB%83u+h%E1%BB%8Dc+Ng%C3%B4+Quy%E1%BB%81n,+Ng%C3%B5+Qu%E1%BB%B3nh,+Qu%E1%BB%B3nh+L%C3%B4i,+Hai+B%C3%A0+Tr%C6%B0ng,+H%C3%A0+N%E1%BB%99i/@21.0312877,105.8117906,13z/data=!3m1!4b1!4m14!4m13!1m5!1m1!1s0x3135aaf8b1ad579f:0x85ba6c9b04758c76!2m2!1d105.8281576!2d21.0622759!1m5!1m1!1s0x3135ac0c13b6b05d:0xc12d097903cffd50!2m2!1d105.8568276!2d21.0004253!3e0?hl=vi</t>
      </text>
    </comment>
    <comment authorId="0" ref="I314">
      <text>
        <t xml:space="preserve">======
ID#AAAAakniZOE
Admin    (2022-06-04 20:26:49)
https://www.google.com/maps/dir/107+Xu%C3%A2n+Di%E1%BB%87u,+Qu%E1%BA%A3ng+An,+T%C3%A2y+H%E1%BB%93,+H%C3%A0+N%E1%BB%99i/Tr%C6%B0%E1%BB%9Dng+Ti%E1%BB%83u+h%E1%BB%8Dc+Nam+Th%C3%A0nh+C%C3%B4ng,+Nguy%C3%AAn+H%E1%BB%93ng,+Khu+t%E1%BA%ADp+th%E1%BB%83+Nam+Th%C3%A0nh+C%C3%B4ng,+L%C3%A1ng+H%E1%BA%A1,+%C4%90%E1%BB%91ng+%C4%90a,+H%C3%A0+N%E1%BB%99i/@21.0466807,105.7840104,13z/data=!3m1!4b1!4m14!4m13!1m5!1m1!1s0x3135aaf77784f4ad:0x67186e54a9e17f1d!2m2!1d105.8259395!2d21.0685012!1m5!1m1!1s0x3135ab611497db0b:0x11c77b2c95822852!2m2!1d105.8099253!2d21.0153374!3e0?hl=vi</t>
      </text>
    </comment>
    <comment authorId="0" ref="R140">
      <text>
        <t xml:space="preserve">======
ID#AAAAakniZOA
Admin    (2022-06-04 20:26:49)
https://www.google.com/maps/dir/98+P.+T%E1%BB%AB+Hoa,+Qu%E1%BA%A3ng+An,+T%C3%A2y+H%E1%BB%93,+H%C3%A0+N%E1%BB%99i,+Vi%E1%BB%87t+Nam/Tr%C6%B0%E1%BB%9Dng+Ti%E1%BB%83u+h%E1%BB%8Dc+H%E1%BB%93+T%C3%B9ng+M%E1%BA%ADu,+Ph%C3%BA+Di%E1%BB%85n,+Nam+T%E1%BB%AB+Li%C3%AAm,+H%C3%A0+N%E1%BB%99i/@21.0754509,105.788957,14z/data=!4m13!4m12!1m5!1m1!1s0x3135aa557080beaf:0xdeb6200841cc91a!2m2!1d105.8297275!2d21.0580236!1m5!1m1!1s0x313454c488f79179:0xe2f4378c96e90fab!2m2!1d105.7652339!2d21.0476137?hl=vi</t>
      </text>
    </comment>
    <comment authorId="0" ref="F384">
      <text>
        <t xml:space="preserve">======
ID#AAAAakniZN8
Admin    (2022-06-04 20:26:49)
https://www.google.com/maps/dir/28+Ng%C3%B5+31+-+Xu%C3%A2n+Di%E1%BB%87u,+Qu%E1%BA%A3ng+An,+T%C3%A2y+H%E1%BB%93,+H%C3%A0+N%E1%BB%99i/Tr%C6%B0%E1%BB%9Dng+Ti%E1%BB%83u+h%E1%BB%8Dc+B%C3%A0+Tri%E1%BB%87u,+Th%C3%A1i+Phi%C3%AAn,+L%C3%AA+%C4%90%E1%BA%A1i+H%C3%A0nh,+Hai+B%C3%A0+Tr%C6%B0ng,+H%C3%A0+N%E1%BB%99i/@21.0359606,105.8116549,13z/data=!3m1!4b1!4m14!4m13!1m5!1m1!1s0x3135aaf8b411413b:0xa7e915e225b82187!2m2!1d105.8278429!2d21.0620992!1m5!1m1!1s0x3135ab8b03307a6d:0x87f1a44ca05f9ff8!2m2!1d105.8504566!2d21.0106748!3e0?hl=vi</t>
      </text>
    </comment>
    <comment authorId="0" ref="L269">
      <text>
        <t xml:space="preserve">======
ID#AAAAakniZN4
Admin    (2022-06-04 20:26:49)
https://www.google.com/maps/dir/699+%C4%90%C6%B0%E1%BB%9Dng+L%E1%BA%A1c+Long+Qu%C3%A2n,+Ph%C3%BA+Th%C6%B0%E1%BB%A3ng,+T%C3%A2y+H%E1%BB%93,+H%C3%A0+N%E1%BB%99i/Tr%C6%B0%E1%BB%9Dng+ti%E1%BB%83u+h%E1%BB%8Dc+Ho%C3%A0ng+Di%E1%BB%87u,+%C4%90%E1%BB%99i+C%E1%BA%A5n,+C%E1%BB%91ng+V%E1%BB%8B,+Ba+%C4%90%C3%ACnh,+H%C3%A0+N%E1%BB%99i/@21.0588313,105.7932345,14z/data=!3m1!4b1!4m14!4m13!1m5!1m1!1s0x3135aaef2f704c73:0x705b424e58b79bf4!2m2!1d105.8169418!2d21.0804006!1m5!1m1!1s0x3135ab15a982d401:0x3fbdcfd6a9deef51!2m2!1d105.8078009!2d21.0373585!3e0?hl=vi</t>
      </text>
    </comment>
    <comment authorId="0" ref="R145">
      <text>
        <t xml:space="preserve">======
ID#AAAAakniZN0
Admin    (2022-06-04 20:26:49)
https://www.google.com/maps/dir/28+L%E1%BA%A1c+Ch%C3%ADnh,+Tr%C3%BAc+B%E1%BA%A1ch,+Ba+%C4%90%C3%ACnh,+H%C3%A0+N%E1%BB%99i/Tr%C6%B0%E1%BB%9Dng+Ti%E1%BB%83u+h%E1%BB%8Dc+Ph%C3%BA+Di%E1%BB%85n,+%C4%90%C6%B0%E1%BB%9Dng+H%E1%BB%8Fa+L%C3%B2,+Ph%C3%BA+Di%E1%BB%85n,+T%E1%BB%AB+Li%C3%AAm,+H%C3%A0+N%E1%BB%99i/@21.0399063,105.7666238,13z/data=!3m1!4b1!4m13!4m12!1m5!1m1!1s0x3135abb02d72fc0b:0xbb7f97d6ace6a179!2m2!1d105.8415147!2d21.0458319!1m5!1m1!1s0x313455d43e3b4d9b:0xd06860c6432f6905!2m2!1d105.759128!2d21.049918?hl=vi</t>
      </text>
    </comment>
    <comment authorId="0" ref="O19">
      <text>
        <t xml:space="preserve">======
ID#AAAAakniZNw
Admin    (2022-06-04 20:26:49)
https://www.google.com/maps/dir/66,+57+M%E1%BB%85+Tr%C3%AC+H%E1%BA%A1,+M%E1%BB%85+Tr%C3%AC,+T%E1%BB%AB+Li%C3%AAm,+H%C3%A0+N%E1%BB%99i,+Vi%E1%BB%87t+Nam/Tr%C6%B0%E1%BB%9Dng+ti%E1%BB%83u+h%E1%BB%8Dc+An+Th%C6%B0%E1%BB%A3ng+A,+Ng%E1%BB%B1+C%C3%A2u,+An+Th%C6%B0%E1%BB%A3ng,+Ho%C3%A0i+%C4%90%E1%BB%A9c,+H%C3%A0+N%E1%BB%99i/@21.0066426,105.7076019,13z/data=!3m1!4b1!4m13!4m12!1m5!1m1!1s0x313454aa959d9867:0x8e418988afc4db93!2m2!1d105.7806086!2d21.0155269!1m5!1m1!1s0x3134541aaaaaaaab:0x46793a183821aa97!2m2!1d105.7048821!2d20.9953371?hl=vi</t>
      </text>
    </comment>
    <comment authorId="0" ref="I279">
      <text>
        <t xml:space="preserve">======
ID#AAAAakniZNs
Admin    (2022-06-04 20:26:49)
https://www.google.com/maps/dir/Paradise+Home+-+2E+Alley+32%2F12+To+Ngoc+Van,+Tay+Ho,+%C4%90%C6%B0%E1%BB%9Dng+T%C3%B4+Ng%E1%BB%8Dc+V%C3%A2n,+Qu%E1%BA%A3ng+An,+T%C3%A2y+H%E1%BB%93,+H%C3%A0+N%E1%BB%99i/Tr%C6%B0%E1%BB%9Dng+Ti%E1%BB%83u+h%E1%BB%8Dc+L%C3%BD+Th%C6%B0%E1%BB%9Dng+Ki%E1%BB%87t,+Ng%E1%BB%8Dc+Thu%E1%BB%B5,+Gia+Th%C6%B0%E1%BB%A3ng,+Ng%E1%BB%8Dc+Th%E1%BB%A5y,+Long+Bi%C3%AAn,+H%C3%A0+N%E1%BB%99i/@21.0798094,105.8136965,13z/data=!3m1!4b1!4m14!4m13!1m5!1m1!1s0x3135ab06d9ba5bf1:0xadb39c90e560f653!2m2!1d105.8250206!2d21.0687086!1m5!1m1!1s0x3135aa2e2ac2c1e1:0x4a4c2d4bd9f20725!2m2!1d105.8643511!2d21.0610969!3e0?hl=vi</t>
      </text>
    </comment>
    <comment authorId="0" ref="I315">
      <text>
        <t xml:space="preserve">======
ID#AAAAakniZNo
Admin    (2022-06-04 20:26:49)
https://www.google.com/maps/dir/107+Xu%C3%A2n+Di%E1%BB%87u,+Qu%E1%BA%A3ng+An,+T%C3%A2y+H%E1%BB%93,+H%C3%A0+N%E1%BB%99i/Tr%C6%B0%E1%BB%9Dng+Ti%E1%BB%83u+h%E1%BB%8Dc+Kim+Li%C3%AAn,+Ho%C3%A0ng+T%C3%ADch+Tr%C3%AD,+Kim+Li%C3%AAn,+%C4%90%E1%BB%91ng+%C4%90a,+H%C3%A0+N%E1%BB%99i/@21.0381702,105.8107032,13z/data=!3m1!4b1!4m14!4m13!1m5!1m1!1s0x3135aaf77784f4ad:0x67186e54a9e17f1d!2m2!1d105.8259395!2d21.0685012!1m5!1m1!1s0x3135ac789620b393:0xf90f174f567edfef!2m2!1d105.8363862!2d21.0079255!3e0?hl=vi</t>
      </text>
    </comment>
    <comment authorId="0" ref="L555">
      <text>
        <t xml:space="preserve">======
ID#AAAAakniZNk
Admin    (2022-06-04 20:26:49)
https://www.google.com/maps/dir/66+Xu%C3%A2n+Di%E1%BB%87u,+Qu%E1%BA%A3ng+An,+T%C3%A2y+H%E1%BB%93,+H%C3%A0+N%E1%BB%99i/Tr%C6%B0%E1%BB%9Dng+Ti%E1%BB%83u+h%E1%BB%8Dc+D%E1%BB%8Bch+V%E1%BB%8Dng+A,+Xu%C3%A2n+Th%E1%BB%A7y,+l%C3%A0ng+V%C3%B2ng,+D%E1%BB%8Bch+V%E1%BB%8Dng+H%E1%BA%ADu,+C%E1%BA%A7u+Gi%E1%BA%A5y,+H%C3%A0+N%E1%BB%99i/@21.0580371,105.7750959,13z/data=!3m1!4b1!4m14!4m13!1m5!1m1!1s0x3135aa5621fa0a77:0x86a00659d52c9c4!2m2!1d105.8306574!2d21.0620363!1m5!1m1!1s0x3135ab4aec09d629:0x8746feff494f2c76!2m2!1d105.7836524!2d21.0352022!3e0?hl=vi</t>
      </text>
    </comment>
    <comment authorId="0" ref="O309">
      <text>
        <t xml:space="preserve">======
ID#AAAAakniZNg
Admin    (2022-06-04 20:26:49)
https://www.google.com/maps/dir/196+%C4%90%C6%B0%E1%BB%9Dng+%C3%82u+C%C6%A1,+T%E1%BB%A9+Li%C3%AAn,+T%C3%A2y+H%E1%BB%93,+H%C3%A0+N%E1%BB%99i/Tr%C6%B0%E1%BB%9Dng+Ti%E1%BB%83u+H%E1%BB%8Dc+Kh%C6%B0%C6%A1ng+%C4%90%C3%ACnh,+Ng%C3%B5+108+Ph%E1%BB%91+B%C3%B9i+X%C6%B0%C6%A1ng+Tr%E1%BA%A1ch,+Kh%C6%B0%C6%A1ng+%C4%90%C3%ACnh,+Thanh+Xu%C3%A2n,+H%C3%A0+N%E1%BB%99i/@21.0336887,105.7847808,13z/data=!3m1!4b1!4m14!4m13!1m5!1m1!1s0x3135aa57d3b63f4f:0x6bcca594c0ad5393!2m2!1d105.8295502!2d21.0647667!1m5!1m1!1s0x3135ac929c17f399:0x9303dbdd40de1b9b!2m2!1d105.8170851!2d20.9893534!3e0?hl=vi</t>
      </text>
    </comment>
    <comment authorId="0" ref="R284">
      <text>
        <t xml:space="preserve">======
ID#AAAAakniZNc
Admin    (2022-06-04 20:26:49)
https://www.google.com/maps/dir/9%2F12+%C4%90.+Thai+Mai,+Qu%E1%BA%A3ng+An,+T%C3%A2y+H%E1%BB%93,+H%C3%A0+N%E1%BB%99i,+Vi%E1%BB%87t+Nam/Tr%C6%B0%E1%BB%9Dng+THCS+Gia+Th%E1%BB%A5y,+Gia+Th%E1%BB%A5y,+Long+Bi%C3%AAn,+H%C3%A0+N%E1%BB%99i/@21.0798094,105.8164696,13z/data=!3m1!4b1!4m14!4m13!1m5!1m1!1s0x3135aaf8dc0977d9:0xe45d8fc91f99df64!2m2!1d105.8268583!2d21.0631387!1m5!1m1!1s0x3135a97863cdd40b:0x61f71fa56a58bc76!2m2!1d105.8849965!2d21.0496218!3e0?hl=vi</t>
      </text>
    </comment>
    <comment authorId="0" ref="F329">
      <text>
        <t xml:space="preserve">======
ID#AAAAakniZNY
Admin    (2022-06-04 20:26:49)
https://www.google.com/maps/dir/51+Qu%E1%BB%91c+T%E1%BB%AD+Gi%C3%A1m,+V%C4%83n+Ch%C6%B0%C6%A1ng,+%C4%90%E1%BB%91ng+%C4%90a,+H%C3%A0+N%E1%BB%99i/Tr%C6%B0%E1%BB%9Dng+Ti%E1%BB%83u+h%E1%BB%8Dc+Mai+%C4%90%E1%BB%99ng,+Ph%E1%BB%91+Mai+%C4%90%E1%BB%99ng,+Mai+%C4%90%E1%BB%99ng,+Hai+B%C3%A0+Tr%C6%B0ng,+H%C3%A0+N%E1%BB%99i/@21.0092276,105.8285553,14z/data=!3m1!4b1!4m14!4m13!1m5!1m1!1s0x3135ab995cd4368b:0xe0d0f91a5177a56b!2m2!1d105.836172!2d21.026908!1m5!1m1!1s0x3135ac10e709f019:0x8797d6526b3331a4!2m2!1d105.8618624!2d20.9905658!3e0?hl=vi</t>
      </text>
    </comment>
    <comment authorId="0" ref="I484">
      <text>
        <t xml:space="preserve">======
ID#AAAAakniZNU
Admin    (2022-06-04 20:26:48)
https://www.google.com/maps/dir/92+Xu%C3%A2n+Di%E1%BB%87u,+Qu%E1%BA%A3ng+An,+T%C3%A2y+H%E1%BB%93,+H%C3%A0+N%E1%BB%99i/Tr%C6%B0%E1%BB%9Dng+Ti%E1%BB%83u+h%E1%BB%8Dc+L%C3%AA+Ng%E1%BB%8Dc+H%C3%A2n,+L%C3%B2+%C4%90%C3%BAc,+Ph%E1%BA%A1m+%C4%90%C3%ACnh+H%E1%BB%93,+Hai+B%C3%A0+Tr%C6%B0ng,+H%C3%A0+N%E1%BB%99i/@21.0396177,105.8271542,14z/data=!3m1!4b1!4m14!4m13!1m5!1m1!1s0x3135aaf89dc56db3:0x89d59da052f63f2d!2m2!1d105.8301976!2d21.0624516!1m5!1m1!1s0x3135abf242d0639b:0x1bf6818a43aad4c8!2m2!1d105.8561293!2d21.0167981!3e0?hl=vi</t>
      </text>
    </comment>
    <comment authorId="0" ref="I510">
      <text>
        <t xml:space="preserve">======
ID#AAAAakniZNQ
Admin    (2022-06-04 20:26:48)
https://www.google.com/maps/dir/50+Ng%C3%B5+31+-+Xu%C3%A2n+Di%E1%BB%87u,+Qu%E1%BA%A3ng+An,+T%C3%A2y+H%E1%BB%93,+H%C3%A0+N%E1%BB%99i,+Vi%E1%BB%87t+Nam/Tr%C6%B0%E1%BB%9Dng+Ti%E1%BB%83u+H%E1%BB%8Dc+An+H%C3%B2a,+Ng%C3%B5+381+Nguy%E1%BB%85n+Khang,+Y%C3%AAn+Ho%C3%A0,+C%E1%BA%A7u+Gi%E1%BA%A5y,+H%C3%A0+N%E1%BB%99i/@21.046927,105.7835508,13z/data=!3m1!4b1!4m14!4m13!1m5!1m1!1s0x3135aaff3b436815:0xf40b5e9806ad6028!2m2!1d105.8273025!2d21.0612634!1m5!1m1!1s0x3135ab445049424f:0x4b1ae773120ec69f!2m2!1d105.7973189!2d21.0276062!3e0?hl=vi</t>
      </text>
    </comment>
    <comment authorId="0" ref="I394">
      <text>
        <t xml:space="preserve">======
ID#AAAAakniZNM
Admin    (2022-06-04 20:26:48)
https://www.google.com/maps/dir/98+P.+T%E1%BB%AB+Hoa,+Qu%E1%BA%A3ng+An,+T%C3%A2y+H%E1%BB%93,+H%C3%A0+N%E1%BB%99i,+Vi%E1%BB%87t+Nam/Tr%C6%B0%E1%BB%9Dng+Ti%E1%BB%83u+h%E1%BB%8Dc+A+Th%E1%BB%8B+tr%E1%BA%A5n+V%C4%83n+%C4%90i%E1%BB%83n,+T%E1%BB%A9+Hi%E1%BB%87p,+Thanh+Tr%C3%AC,+H%C3%A0+N%E1%BB%99i/@20.9991339,105.7774829,12z/data=!3m1!4b1!4m14!4m13!1m5!1m1!1s0x3135aa557080beaf:0xdeb6200841cc91a!2m2!1d105.8297275!2d21.0580236!1m5!1m1!1s0x3135adbe19da1a9d:0xf14ec06e048c261f!2m2!1d105.8479281!2d20.9387065!3e0?hl=vi</t>
      </text>
    </comment>
    <comment authorId="0" ref="F240">
      <text>
        <t xml:space="preserve">======
ID#AAAAakniZNI
Admin    (2022-06-04 20:26:48)
https://www.google.com/maps/dir/52+Ng%C3%B5+V%C4%83n+Ch%C6%B0%C6%A1ng,+V%C4%83n+Ch%C6%B0%C6%A1ng,+%C4%90%E1%BB%91ng+%C4%90a,+H%C3%A0+N%E1%BB%99i/Tr%C6%B0%E1%BB%9Dng+Ti%E1%BB%83u+h%E1%BB%8Dc+B%C3%A1n+c%C3%B4ng+Tr%C3%A0ng+An,+Nh%C3%A0+Chung,+H%C3%A0ng+Tr%E1%BB%91ng,+Ho%C3%A0n+Ki%E1%BA%BFm,+H%C3%A0+N%E1%BB%99i/@21.0237688,105.8325256,15z/data=!3m1!4b1!4m14!4m13!1m5!1m1!1s0x3135ab9cf23720ab:0x8de242ebecb2d99a!2m2!1d105.8331393!2d21.0230145!1m5!1m1!1s0x3135ab94efef80bd:0x3714784a80455f65!2m2!1d105.8500072!2d21.0279685!3e0?hl=vi</t>
      </text>
    </comment>
    <comment authorId="0" ref="O575">
      <text>
        <t xml:space="preserve">======
ID#AAAAakniZNE
Admin    (2022-06-04 20:26:48)
https://www.google.com/maps/dir/161+Xu%C3%A2n+La,+Xu%C3%A2n+T%E1%BA%A3o,+T%C3%A2y+H%E1%BB%93,+H%C3%A0+N%E1%BB%99i/Tr%C6%B0%E1%BB%9Dng+Ti%E1%BB%83u+H%E1%BB%8Dc+Nguy%E1%BB%85n+Kh%E1%BA%A3+Tr%E1%BA%A1c,+Ng%C3%B5+26+Do%C3%A3n+K%E1%BA%BF+Thi%E1%BB%87n,+Mai+D%E1%BB%8Bch,+C%E1%BA%A7u+Gi%E1%BA%A5y,+H%C3%A0+N%E1%BB%99i/@21.0555387,105.7762595,14z/data=!3m1!4b1!4m13!4m12!1m5!1m1!1s0x3135aadd20f8a6b9:0x68351b29a169357b!2m2!1d105.802459!2d21.0684745!1m5!1m1!1s0x313454c9b9c615eb:0x1dd6fe51b13dc519!2m2!1d105.7762124!2d21.0433059?hl=vi</t>
      </text>
    </comment>
    <comment authorId="0" ref="F175">
      <text>
        <t xml:space="preserve">======
ID#AAAAakniZNA
Admin    (2022-06-04 20:26:48)
https://www.google.com/maps/dir/16+P.+V%C5%A9+Mi%C3%AAn,+Y%C3%AAn+Ph%E1%BB%A5,+T%C3%A2y+H%E1%BB%93,+H%C3%A0+N%E1%BB%99i,+Vi%E1%BB%87t+Nam/Tr%C6%B0%E1%BB%9Dng+Ti%E1%BB%83u+H%E1%BB%8Dc+Nguy%E1%BB%85n+Trung+Tr%E1%BB%B1c,+Ph%E1%BA%A1m+H%E1%BB%93ng+Th%C3%A1i,+Nguy%E1%BB%85n+Trung+Tr%E1%BB%B1c,+Ba+%C4%90%C3%ACnh,+H%C3%A0+N%E1%BB%99i/@21.0510793,105.831836,15z/data=!3m1!4b1!4m13!4m12!1m5!1m1!1s0x3135abac8eda5cc5:0x69c479d6ee0ddf68!2m2!1d105.8356405!2d21.0527132!1m5!1m1!1s0x3135abb9eaf27d17:0x1c19fe19a9b170f7!2m2!1d105.8467577!2d21.04325?hl=vi</t>
      </text>
    </comment>
    <comment authorId="0" ref="F540">
      <text>
        <t xml:space="preserve">======
ID#AAAAakniZM8
Admin    (2022-06-04 20:26:48)
https://www.google.com/maps/dir/200+%C4%90%C6%B0%E1%BB%9Dng+%C3%82u+C%C6%A1,+Qu%E1%BA%A3ng+An,+T%C3%A2y+H%E1%BB%93,+H%C3%A0+N%E1%BB%99i/Tr%C6%B0%E1%BB%9Dng+Ti%E1%BB%83u+h%E1%BB%8Dc+%C4%90%E1%BB%81n+L%E1%BB%AB,+Ho%C3%A0ng+V%C4%83n+Th%E1%BB%A5,+Hai+B%C3%A0+Tr%C6%B0ng,+H%C3%A0+N%E1%BB%99i/@21.0242961,105.8275591,13z/data=!3m1!4b1!4m14!4m13!1m5!1m1!1s0x3135aa57d6979407:0xf76246c8262e82c2!2m2!1d105.8293054!2d21.0649481!1m5!1m1!1s0x3135ad65c7ad722f:0x88a18152b4447d3f!2m2!1d105.859925!2d20.9857273!3e0?hl=vi</t>
      </text>
    </comment>
    <comment authorId="0" ref="R219">
      <text>
        <t xml:space="preserve">======
ID#AAAAakniZM4
Admin    (2022-06-04 20:26:48)
https://www.google.com/maps/dir/28+L%E1%BA%A1c+Ch%C3%ADnh,+Tr%C3%BAc+B%E1%BA%A1ch,+Ba+%C4%90%C3%ACnh,+H%C3%A0+N%E1%BB%99i/Tr%C6%B0%E1%BB%9Dng+Ti%E1%BB%83u+h%E1%BB%8Dc+Kh%C6%B0%C6%A1ng+Mai,+Nguy%E1%BB%85n+Ng%E1%BB%8Dc+N%E1%BA%A1i,+Kh%C6%B0%C6%A1ng+Mai,+Thanh+Xu%C3%A2n,+H%C3%A0+N%E1%BB%99i/@21.0216112,105.815911,14z/data=!3m1!4b1!4m14!4m13!1m5!1m1!1s0x3135abb02d72fc0b:0xbb7f97d6ace6a179!2m2!1d105.8415147!2d21.0458319!1m5!1m1!1s0x3135ac8624585053:0x528704231175bc28!2m2!1d105.825177!2d20.9988121!3e0?hl=vi</t>
      </text>
    </comment>
    <comment authorId="0" ref="F510">
      <text>
        <t xml:space="preserve">======
ID#AAAAakniZM0
Admin    (2022-06-04 20:26:48)
https://www.google.com/maps/dir/50+Ng%C3%B5+31+-+Xu%C3%A2n+Di%E1%BB%87u,+Qu%E1%BA%A3ng+An,+T%C3%A2y+H%E1%BB%93,+H%C3%A0+N%E1%BB%99i,+Vi%E1%BB%87t+Nam/Tr%C6%B0%E1%BB%9Dng+Ti%E1%BB%83u+H%E1%BB%8Dc+D%E1%BB%8Bch+V%E1%BB%8Dng+B,+Nguy%E1%BB%85n+Kh%C3%A1nh+To%C3%A0n,+D%E1%BB%8Bch+V%E1%BB%8Dng,+C%E1%BA%A7u+Gi%E1%BA%A5y,+H%C3%A0+N%E1%BB%99i/@21.0562666,105.7994544,14z/data=!3m1!4b1!4m14!4m13!1m5!1m1!1s0x3135aaff3b436815:0xf40b5e9806ad6028!2m2!1d105.8273025!2d21.0612634!1m5!1m1!1s0x3135ab483fffffff:0xbba88b54ce8786f3!2m2!1d105.7966553!2d21.0384327!3e0?hl=vi</t>
      </text>
    </comment>
    <comment authorId="0" ref="R479">
      <text>
        <t xml:space="preserve">======
ID#AAAAakniZMw
Admin    (2022-06-04 20:26:48)
https://www.google.com/maps/dir/98+P.+T%E1%BB%AB+Hoa,+Qu%E1%BA%A3ng+An,+T%C3%A2y+H%E1%BB%93,+H%C3%A0+N%E1%BB%99i,+Vi%E1%BB%87t+Nam/Tr%C6%B0%E1%BB%9Dng+Ti%E1%BB%83u+h%E1%BB%8Dc+V%C5%A9+L%C4%83ng,+Ng%C5%A9+Hi%E1%BB%87p,+Thanh+Tr%C3%AC,+H%C3%A0+N%E1%BB%99i/@20.9920063,105.7923405,12z/data=!3m1!4b1!4m14!4m13!1m5!1m1!1s0x3135aa557080beaf:0xdeb6200841cc91a!2m2!1d105.8297275!2d21.0580236!1m5!1m1!1s0x3135ad228fc961b9:0x3e96133de234d247!2m2!1d105.8520235!2d20.9268407!3e0?hl=vi</t>
      </text>
    </comment>
    <comment authorId="0" ref="I195">
      <text>
        <t xml:space="preserve">======
ID#AAAAakniZMs
Admin    (2022-06-04 20:26:48)
https://www.google.com/maps/dir/H%E1%BB%93+G%C6%B0%C6%A1m+Plaza,+Tr%E1%BA%A7n+Ph%C3%BA,+M%E1%BB%99+Lao,+H%C3%A0+%C4%90%C3%B4ng,+H%C3%A0+N%E1%BB%99i/Tr%C6%B0%E1%BB%9Dng+ti%E1%BB%83u+h%E1%BB%8Dc+Ph%C3%BA+C%C6%B0%E1%BB%9Dng,+Ng%C3%B5+12+Th%C6%B0%E1%BB%A3ng+M%E1%BA%A1o,+Trinh+L%C6%B0%C6%A1ng,+Ph%C3%BA+L%C6%B0%C6%A1ng,+H%C3%A0+%C4%90%C3%B4ng,+H%C3%A0+N%E1%BB%99i/@20.9572988,105.7588248,14z/data=!3m1!4b1!4m14!4m13!1m5!1m1!1s0x3135accd88c1276b:0xc7ec85c744d8874e!2m2!1d105.7856461!2d20.9790317!1m5!1m1!1s0x313453dc3b181cb1:0x54befb518a6a1c4a!2m2!1d105.7613026!2d20.9356078!3e0?hl=vi</t>
      </text>
    </comment>
    <comment authorId="0" ref="F449">
      <text>
        <t xml:space="preserve">======
ID#AAAAakniZMo
Admin    (2022-06-04 20:26:48)
https://www.google.com/maps/dir/Ng.+99+Xu%C3%A2n+La,+Xu%C3%A2n+La,+T%C3%A2y+H%E1%BB%93,+H%C3%A0+N%E1%BB%99i,+Vi%E1%BB%87t+Nam/Tr%C6%B0%E1%BB%9Dng+Ti%E1%BB%83u+h%E1%BB%8Dc+T%C3%A2y+S%C6%A1n,+Ph%E1%BB%91+L%C3%AA+%C4%90%E1%BA%A1i+H%C3%A0nh,+L%C3%AA+%C4%90%E1%BA%A1i+H%C3%A0nh,+Hai+B%C3%A0+Tr%C6%B0ng,+H%C3%A0+N%E1%BB%99i/@21.0474308,105.7910364,13z/data=!3m1!4b1!4m14!4m13!1m5!1m1!1s0x3135aae0a973c571:0xd2244f74a998bb19!2m2!1d105.8056248!2d21.0633777!1m5!1m1!1s0x3135ab8bef513655:0x669bdeafc2b80689!2m2!1d105.8468401!2d21.0128814!3e0?hl=vi</t>
      </text>
    </comment>
    <comment authorId="0" ref="L94">
      <text>
        <t xml:space="preserve">======
ID#AAAAakniZMk
Admin    (2022-06-04 20:26:48)
https://www.google.com/maps/dir/Ng%C3%B5+86+%C3%82u+C%C6%A1,+T%E1%BB%A9+Li%C3%AAn,+T%C3%A2y+H%E1%BB%93,+H%C3%A0+N%E1%BB%99i,+Vi%E1%BB%87t+Nam/Tr%C6%B0%E1%BB%9Dng+THCS+Ph%C3%BA+Th%C6%B0%E1%BB%A3ng,+Ph%C3%BA+Gia,+Ph%C3%BA+X%C3%A1,+Ph%C3%BA+Th%C6%B0%E1%BB%A3ng,+T%C3%A2y+H%E1%BB%93,+H%C3%A0+N%E1%BB%99i/@21.0714968,105.8133063,15z/data=!4m13!4m12!1m5!1m1!1s0x3135aa569b9a0f29:0xaf342a14e3a2404a!2m2!1d105.8328033!2d21.0617098!1m5!1m1!1s0x3135aa9424f0e4c5:0x17b4b0221222c0e1!2m2!1d105.809941!2d21.0864234?hl=vi</t>
      </text>
    </comment>
    <comment authorId="0" ref="R504">
      <text>
        <t xml:space="preserve">======
ID#AAAAakniZMg
Admin    (2022-06-04 20:26:48)
https://www.google.com/maps/dir/22+V%C3%B5ng+Th%E1%BB%8B,+B%C6%B0%E1%BB%9Fi,+T%C3%A2y+H%E1%BB%93,+H%C3%A0+N%E1%BB%99i,+Vi%E1%BB%87t+Nam/Tr%C6%B0%E1%BB%9Dng+Ti%E1%BB%83u+H%E1%BB%8Dc+L%E1%BA%A1i+Y%C3%AAn,+Th%C3%B4n+3,+L%E1%BA%A1i+Y%C3%AAn,+Ho%C3%A0i+%C4%90%E1%BB%A9c,+H%C3%A0+N%E1%BB%99i/@21.0278995,105.7236242,13z/data=!3m1!4b1!4m14!4m13!1m5!1m1!1s0x3135ab1951739c97:0x9a92f384223643be!2m2!1d105.8109919!2d21.0511761!1m5!1m1!1s0x3134540be336d81b:0xb46a1d2d5182959b!2m2!1d105.7063119!2d21.0258824!3e0?hl=vi</t>
      </text>
    </comment>
    <comment authorId="0" ref="I330">
      <text>
        <t xml:space="preserve">======
ID#AAAAakniZMc
Admin    (2022-06-04 20:26:48)
https://www.google.com/maps/dir/51+Qu%E1%BB%91c+T%E1%BB%AD+Gi%C3%A1m,+V%C4%83n+Ch%C6%B0%C6%A1ng,+%C4%90%E1%BB%91ng+%C4%90a,+H%C3%A0+N%E1%BB%99i/Tr%C6%B0%E1%BB%9Dng+ti%E1%BB%83u+H%E1%BB%8Dc+V%C4%A9nh+H%C6%B0ng,+Ph%E1%BB%91+%C4%90%C3%B4ng+Thi%C3%AAn,+V%C4%A9nh+H%C6%B0ng,+Hai+B%C3%A0+Tr%C6%B0ng,+H%C3%A0+N%E1%BB%99i/@21.0055736,105.8373031,14z/data=!3m1!4b1!4m14!4m13!1m5!1m1!1s0x3135ab995cd4368b:0xe0d0f91a5177a56b!2m2!1d105.836172!2d21.026908!1m5!1m1!1s0x3135aea08bbf8d71:0x7328c59508b7abe0!2m2!1d105.8772937!2d20.9847752!3e0?hl=vi</t>
      </text>
    </comment>
    <comment authorId="0" ref="R259">
      <text>
        <t xml:space="preserve">======
ID#AAAAakniZMY
Admin    (2022-06-04 20:26:48)
https://www.google.com/maps/dir/28+%C4%90%E1%BB%97+%C4%90%E1%BB%A9c+D%E1%BB%A5c,+M%E1%BB%85+Tr%C3%AC,+T%E1%BB%AB+Li%C3%AAm,+H%C3%A0+N%E1%BB%99i/Tr%C6%B0%E1%BB%9Dng+Ti%E1%BB%83u+h%E1%BB%8Dc+Tr%E1%BA%A7n+Qu%E1%BB%91c+To%E1%BA%A3n,+Nh%C3%A0+Chung,+H%C3%A0ng+Tr%E1%BB%91ng,+Ho%C3%A0n+Ki%E1%BA%BFm,+H%C3%A0+N%E1%BB%99i/@21.0135347,105.7804146,16z/data=!4m14!4m13!1m5!1m1!1s0x3135acab518fef7d:0x3185e670b4bce869!2m2!1d105.7825092!2d21.0088033!1m5!1m1!1s0x3135ab94f02ccb8b:0xc81d73a81aa2f0e0!2m2!1d105.8504746!2d21.0270672!3e0?hl=vi</t>
      </text>
    </comment>
    <comment authorId="0" ref="O290">
      <text>
        <t xml:space="preserve">======
ID#AAAAakniZMU
Admin    (2022-06-04 20:26:48)
https://www.google.com/maps/dir/P.+V%C5%A9+Mi%C3%AAn,+Y%C3%AAn+Ph%E1%BB%A5,+T%C3%A2y+H%E1%BB%93,+H%C3%A0+N%E1%BB%99i,+Vi%E1%BB%87t+Nam/Tr%C6%B0%E1%BB%9Dng+Ti%E1%BB%83u+h%E1%BB%8Dc+V%C3%A2n+Canh,+Ng%C3%B5+156+%C4%90%C6%B0%E1%BB%9Dng+422B,+Kim+Ho%C3%A0ng,+V%C3%A2n+Canh,+Ho%C3%A0i+%C4%90%E1%BB%A9c,+H%C3%A0+N%E1%BB%99i/@21.0280249,105.7509887,13z/data=!3m1!4b1!4m14!4m13!1m5!1m1!1s0x3135abac89390285:0xa12892beb6b3da4!2m2!1d105.8355013!2d21.0537153!1m5!1m1!1s0x313454618ae96247:0xd88395155d6d3d2b!2m2!1d105.7335633!2d21.0360008!3e0?hl=vi</t>
      </text>
    </comment>
    <comment authorId="0" ref="O70">
      <text>
        <t xml:space="preserve">======
ID#AAAAakniZMQ
Admin    (2022-06-04 20:26:48)
https://www.google.com/maps/dir/50+Xu%C3%A2n+Di%E1%BB%87u,+Qu%E1%BA%A3ng+An,+T%C3%A2y+H%E1%BB%93,+H%C3%A0+N%E1%BB%99i/Tr%C6%B0%E1%BB%9Dng+Ti%E1%BB%83u+h%E1%BB%8Dc+V%C5%A9+L%C4%83ng,+Ng%C5%A9+Hi%E1%BB%87p,+Thanh+Tr%C3%AC,+H%C3%A0+N%E1%BB%99i/@20.9931813,105.7584486,12z/data=!3m1!4b1!4m13!4m12!1m5!1m1!1s0x3135aaff3662aa8b:0x7666bc464041839f!2m2!1d105.8310936!2d21.0617507!1m5!1m1!1s0x3135ad228fc961b9:0x3e96133de234d247!2m2!1d105.8520235!2d20.9268407?hl=vi</t>
      </text>
    </comment>
    <comment authorId="0" ref="R430">
      <text>
        <t xml:space="preserve">======
ID#AAAAakniZMM
Admin    (2022-06-04 20:26:48)
https://www.google.com/maps/dir/88+Ng%E1%BB%8Dc+H%C3%A0,+Ba+%C4%90%C3%ACnh,+H%C3%A0+N%E1%BB%99i/Tr%C6%B0%E1%BB%9Dng+Ti%E1%BB%83u+h%E1%BB%8Dc+T%C3%A2n+Tri%E1%BB%81u,+Ph%E1%BB%91+Tri%E1%BB%81u+Kh%C3%BAc,+T%C3%A2n+Tri%E1%BB%81u,+Thanh+Tr%C3%AC,+H%C3%A0+N%E1%BB%99i/@21.049035,105.8288138,14z/data=!4m14!4m13!1m5!1m1!1s0x3135ab0a1351beb7:0x1efbacc436f7a135!2m2!1d105.8279622!2d21.0371203!1m5!1m1!1s0x3135acc4c48a4b25:0x2e81eaa89bef0c50!2m2!1d105.7977243!2d20.9784487!3e0?hl=vi</t>
      </text>
    </comment>
    <comment authorId="0" ref="F220">
      <text>
        <t xml:space="preserve">======
ID#AAAAakniZMI
Admin    (2022-06-04 20:26:48)
https://www.google.com/maps/dir/28+L%E1%BA%A1c+Ch%C3%ADnh,+Tr%C3%BAc+B%E1%BA%A1ch,+Ba+%C4%90%C3%ACnh,+H%C3%A0+N%E1%BB%99i/Tr%C6%B0%E1%BB%9Dng+Ti%E1%BB%83u+h%E1%BB%8Dc+Ph%C3%BA+Di%E1%BB%85n,+%C4%90%C6%B0%E1%BB%9Dng+H%E1%BB%8Fa+L%C3%B2,+Ph%C3%BA+Di%E1%BB%85n,+T%E1%BB%AB+Li%C3%AAm,+H%C3%A0+N%E1%BB%99i/@21.0546389,105.7664397,13z/data=!3m1!4b1!4m14!4m13!1m5!1m1!1s0x3135abb02d72fc0b:0xbb7f97d6ace6a179!2m2!1d105.8415147!2d21.0458319!1m5!1m1!1s0x313455d43e3b4d9b:0xd06860c6432f6905!2m2!1d105.759128!2d21.049918!3e0?hl=vi</t>
      </text>
    </comment>
    <comment authorId="0" ref="I550">
      <text>
        <t xml:space="preserve">======
ID#AAAAakniZME
Admin    (2022-06-04 20:26:48)
https://www.google.com/maps/dir/12,+19+%C4%90%C6%B0%E1%BB%9Dng+T%C3%B4+Ng%E1%BB%8Dc+V%C3%A2n,+Qu%E1%BA%A3ng+An,+T%C3%A2y+H%E1%BB%93,+H%C3%A0+N%E1%BB%99i,+Vi%E1%BB%87t+Nam/Tr%C6%B0%E1%BB%9Dng+Ti%E1%BB%83u+h%E1%BB%8Dc+Ngh%C4%A9a+T%C3%A2n,+T%C3%B4+Hi%E1%BB%87u,+Khu+t%E1%BA%ADp+th%E1%BB%83+Ngh%C4%A9a+T%C3%A2n,+Ngh%C4%A9a+T%C3%A2n,+C%E1%BA%A7u+Gi%E1%BA%A5y,+H%C3%A0+N%E1%BB%99i/@21.059535,105.7926085,14z/data=!3m1!4b1!4m14!4m13!1m5!1m1!1s0x3135aafa080912d7:0xb6d05e21af01c746!2m2!1d105.8248692!2d21.0681552!1m5!1m1!1s0x3135ab30a241547d:0xbb0cc0abdbc22d6e!2m2!1d105.7954941!2d21.0423357!3e0?hl=vi</t>
      </text>
    </comment>
    <comment authorId="0" ref="L580">
      <text>
        <t xml:space="preserve">======
ID#AAAAakniZMA
Admin    (2022-06-04 20:26:48)
https://www.google.com/maps/dir/41+P.+T%E1%BB%A9+Li%C3%AAn,+T%E1%BB%A9+Li%C3%AAn,+T%C3%A2y+H%E1%BB%93,+H%C3%A0+N%E1%BB%99i,+Vi%E1%BB%87t+Nam/Tr%C6%B0%E1%BB%9Dng+ti%E1%BB%83u+h%E1%BB%8Dc+Ph%C3%BA+Th%C6%B0%E1%BB%A3ng,+Ph%C3%BA+Gia,+Ph%C3%BA+X%C3%A1,+Ph%C3%BA+Th%C6%B0%E1%BB%A3ng,+T%C3%A2y+H%E1%BB%93,+H%C3%A0+N%E1%BB%99i/@21.0748796,105.8140248,15z/data=!3m1!4b1!4m13!4m12!1m5!1m1!1s0x3135aa56df16eb79:0xbc0d5be168744567!2m2!1d105.8334515!2d21.0638965!1m5!1m1!1s0x3135aa942907a8bd:0xf1f40723f9176ca8!2m2!1d105.8097553!2d21.0868826?hl=vi</t>
      </text>
    </comment>
    <comment authorId="0" ref="O110">
      <text>
        <t xml:space="preserve">======
ID#AAAAakniZL8
Admin    (2022-06-04 20:26:48)
https://www.google.com/maps/dir/Ng%C3%B5+76+T%E1%BB%A9+Li%C3%AAn,+T%E1%BB%A9+Li%C3%AAn,+T%C3%A2y+H%E1%BB%93,+H%C3%A0+N%E1%BB%99i,+Vi%E1%BB%87t+Nam/Tr%C6%B0%E1%BB%9Dng+Ti%E1%BB%83u+H%E1%BB%8Dc+D%E1%BB%8Bch+V%E1%BB%8Dng+B,+Nguy%E1%BB%85n+Kh%C3%A1nh+To%C3%A0n,+D%E1%BB%8Bch+V%E1%BB%8Dng,+C%E1%BA%A7u+Gi%E1%BA%A5y,+H%C3%A0+N%E1%BB%99i/@21.0579285,105.7972055,14z/data=!3m1!4b1!4m13!4m12!1m5!1m1!1s0x3135aa50da8981b5:0x2f86b0d1bdf9657f!2m2!1d105.8355041!2d21.0647352!1m5!1m1!1s0x3135ab483fffffff:0xbba88b54ce8786f3!2m2!1d105.7966553!2d21.0384327?hl=vi</t>
      </text>
    </comment>
    <comment authorId="0" ref="I149">
      <text>
        <t xml:space="preserve">======
ID#AAAAakniZL4
Admin    (2022-06-04 20:26:48)
https://www.google.com/maps/dir/236,+7+%C4%90.+%C3%82u+C%C6%A1,+T%E1%BB%A9+Li%C3%AAn,+T%C3%A2y+H%E1%BB%93,+H%C3%A0+N%E1%BB%99i,+Vi%E1%BB%87t+Nam/Tr%C6%B0%E1%BB%9Dng+Ti%E1%BB%83u+h%E1%BB%8Dc+Chu+V%C4%83n+An,+Th%E1%BB%A5y+Khu%C3%AA,+T%C3%A2y+H%E1%BB%93,+H%C3%A0+N%E1%BB%99i/@21.0612127,105.7948333,14z/data=!3m1!4b1!4m13!4m12!1m5!1m1!1s0x3135aa8d47f6bb0b:0x32df44c30f55ddb!2m2!1d105.8187787!2d21.0808515!1m5!1m1!1s0x3135ab08c257101b:0x74f2797adbfd7fa4!2m2!1d105.8177258!2d21.0435931?hl=vi</t>
      </text>
    </comment>
    <comment authorId="0" ref="L414">
      <text>
        <t xml:space="preserve">======
ID#AAAAakniZL0
Admin    (2022-06-04 20:26:48)
https://www.google.com/maps/dir/66+P.+Tr%E1%BB%8Bnh+C%C3%B4ng+S%C6%A1n,+Nh%E1%BA%ADt+T%C3%A2n,+T%C3%A2y+H%E1%BB%93,+H%C3%A0+N%E1%BB%99i,+Vi%E1%BB%87t+Nam/Tr%C6%B0%E1%BB%9Dng+Ti%E1%BB%83u+h%E1%BB%8Dc+Vi%E1%BB%87t+H%C6%B0ng,+Hoa+L%C3%A2m,+Tr%C6%B0%E1%BB%9Dng+L%C3%A2m,+Vi%E1%BB%87t+H%C6%B0ng,+Long+Bi%C3%AAn,+H%C3%A0+N%E1%BB%99i/@21.0798094,105.8195086,13z/data=!3m1!4b1!4m14!4m13!1m5!1m1!1s0x3135aaf281d352e9:0xcba5b870a7842fdc!2m2!1d105.8172518!2d21.0773822!1m5!1m1!1s0x3135a99ed2d85703:0xe71858f108f5d335!2m2!1d105.8960718!2d21.0552479!3e0?hl=vi</t>
      </text>
    </comment>
    <comment authorId="0" ref="F19">
      <text>
        <t xml:space="preserve">======
ID#AAAAakniZLw
Admin    (2022-06-04 20:26:48)
https://www.google.com/maps/dir/66,+57+M%E1%BB%85+Tr%C3%AC+H%E1%BA%A1,+M%E1%BB%85+Tr%C3%AC,+T%E1%BB%AB+Li%C3%AAm,+H%C3%A0+N%E1%BB%99i,+Vi%E1%BB%87t+Nam/Tr%C6%B0%E1%BB%9Dng+Ti%E1%BB%83u+H%E1%BB%8Dc+L%E1%BA%A1i+Y%C3%AAn,+Th%C3%B4n+3,+L%E1%BA%A1i+Y%C3%AAn,+Ho%C3%A0i+%C4%90%E1%BB%A9c,+H%C3%A0+N%E1%BB%99i/@21.0240023,105.7093407,13z/data=!3m1!4b1!4m13!4m12!1m5!1m1!1s0x313454aa959d9867:0x8e418988afc4db93!2m2!1d105.7806086!2d21.0155269!1m5!1m1!1s0x3134540be336d81b:0xb46a1d2d5182959b!2m2!1d105.7063119!2d21.0258824?hl=vi</t>
      </text>
    </comment>
    <comment authorId="0" ref="I375">
      <text>
        <t xml:space="preserve">======
ID#AAAAakniZLs
Admin    (2022-06-04 20:26:48)
https://www.google.com/maps/dir/28+Xu%C3%A2n+Di%E1%BB%87u,+Qu%E1%BA%A3ng+An,+T%C3%A2y+H%E1%BB%93,+H%C3%A0+N%E1%BB%99i/Tr%C6%B0%E1%BB%9Dng+Ti%E1%BB%83u+H%E1%BB%8Dc+Th%E1%BB%8Bnh+H%C3%A0o,+Ph%E1%BB%91+%C3%94+Ch%E1%BB%A3+D%E1%BB%ABa,+%C3%94+Ch%E1%BB%A3+D%E1%BB%ABa,+%C4%90%E1%BB%91ng+%C4%90a,+H%C3%A0+N%E1%BB%99i/@21.0400272,105.820557,14z/data=!3m1!4b1!4m14!4m13!1m5!1m1!1s0x3135aa542aed0d51:0x165433f153abf75e!2m2!1d105.832097!2d21.0612613!1m5!1m1!1s0x3135ab86e159ac3f:0x6c714703ca3017c6!2m2!1d105.8288078!2d21.0187199!3e0?hl=vi</t>
      </text>
    </comment>
    <comment authorId="0" ref="F394">
      <text>
        <t xml:space="preserve">======
ID#AAAAakniZLo
Admin    (2022-06-04 20:26:48)
https://www.google.com/maps/dir/98+P.+T%E1%BB%AB+Hoa,+Qu%E1%BA%A3ng+An,+T%C3%A2y+H%E1%BB%93,+H%C3%A0+N%E1%BB%99i,+Vi%E1%BB%87t+Nam/Tr%C6%B0%E1%BB%9Dng+Ti%E1%BB%83u+h%E1%BB%8Dc+A+Th%E1%BB%8B+tr%E1%BA%A5n+V%C4%83n+%C4%90i%E1%BB%83n,+T%E1%BB%A9+Hi%E1%BB%87p,+Thanh+Tr%C3%AC,+H%C3%A0+N%E1%BB%99i/@20.9991339,105.7774829,12z/data=!3m1!4b1!4m14!4m13!1m5!1m1!1s0x3135aa557080beaf:0xdeb6200841cc91a!2m2!1d105.8297275!2d21.0580236!1m5!1m1!1s0x3135adbe19da1a9d:0xf14ec06e048c261f!2m2!1d105.8479281!2d20.9387065!3e0?hl=vi</t>
      </text>
    </comment>
    <comment authorId="0" ref="F75">
      <text>
        <t xml:space="preserve">======
ID#AAAAakniZLk
Admin    (2022-06-04 20:26:48)
https://www.google.com/maps/dir/92+Xu%C3%A2n+Di%E1%BB%87u,+Qu%E1%BA%A3ng+An,+T%C3%A2y+H%E1%BB%93,+H%C3%A0+N%E1%BB%99i/Tr%C6%B0%E1%BB%9Dng+Ti%E1%BB%83u+h%E1%BB%8Dc+Ngh%C4%A9a+%C4%90%C3%B4,+Ho%C3%A0ng+Qu%E1%BB%91c+Vi%E1%BB%87t,+Ngh%C4%A9a+%C4%90%C3%B4,+C%E1%BA%A7u+Gi%E1%BA%A5y,+H%C3%A0+N%E1%BB%99i/@21.0590002,105.8052018,14z/data=!3m1!4b1!4m13!4m12!1m5!1m1!1s0x3135aaf89dc56db3:0x89d59da052f63f2d!2m2!1d105.8301976!2d21.0624516!1m5!1m1!1s0x3135ab253294877b:0xd74f46801b48a8c0!2m2!1d105.7958205!2d21.0468025?hl=vi</t>
      </text>
    </comment>
    <comment authorId="0" ref="L309">
      <text>
        <t xml:space="preserve">======
ID#AAAAakniZLg
Admin    (2022-06-04 20:26:48)
https://www.google.com/maps/dir/196+%C4%90%C6%B0%E1%BB%9Dng+%C3%82u+C%C6%A1,+T%E1%BB%A9+Li%C3%AAn,+T%C3%A2y+H%E1%BB%93,+H%C3%A0+N%E1%BB%99i/Tr%C6%B0%E1%BB%9Dng+Ti%E1%BB%83u+h%E1%BB%8Dc+Ph%C3%BA+%C4%90%C3%B4,+Ph%E1%BB%91+Ph%C3%BA+%C4%90%C3%B4,+l%C3%A0ng+Ph%C3%BA+%C4%90%C3%B4,+Ph%C3%BA+%C4%90%C3%B4,+T%E1%BB%AB+Li%C3%AAm,+H%C3%A0+N%E1%BB%99i/@21.0401027,105.7627746,13z/data=!3m1!4b1!4m14!4m13!1m5!1m1!1s0x3135aa57d3b63f4f:0x6bcca594c0ad5393!2m2!1d105.8295502!2d21.0647667!1m5!1m1!1s0x313453583af3121d:0xabab06353583d4ee!2m2!1d105.7695049!2d21.0132887!3e0?hl=vi</t>
      </text>
    </comment>
    <comment authorId="0" ref="I534">
      <text>
        <t xml:space="preserve">======
ID#AAAAakniZLc
Admin    (2022-06-04 20:26:48)
https://www.google.com/maps/dir/58+%C4%90%C6%B0%E1%BB%9Dng+T%C3%B4+Ng%E1%BB%8Dc+V%C3%A2n,+Qu%E1%BA%A3ng+An,+T%C3%A2y+H%E1%BB%93,+H%C3%A0+N%E1%BB%99i/Tr%C6%B0%E1%BB%9Dng+Ti%E1%BB%83u+h%E1%BB%8Dc+Nam+Th%C3%A0nh+C%C3%B4ng,+Nguy%C3%AAn+H%E1%BB%93ng,+Khu+t%E1%BA%ADp+th%E1%BB%83+Nam+Th%C3%A0nh+C%C3%B4ng,+L%C3%A1ng+H%E1%BA%A1,+%C4%90%E1%BB%91ng+%C4%90a,+H%C3%A0+N%E1%BB%99i/@21.0461254,105.7840104,13z/data=!3m1!4b1!4m14!4m13!1m5!1m1!1s0x3135aaf74517d057:0x812a8d8a8819a42c!2m2!1d105.8240211!2d21.0687411!1m5!1m1!1s0x3135ab611497db0b:0x11c77b2c95822852!2m2!1d105.8099253!2d21.0153374!3e0?hl=vi</t>
      </text>
    </comment>
    <comment authorId="0" ref="F294">
      <text>
        <t xml:space="preserve">======
ID#AAAAakniZLY
Admin    (2022-06-04 20:26:48)
https://www.google.com/maps/dir/Chung+c%C6%B0+Rose+Town+79+Ng%E1%BB%8Dc+H%E1%BB%93i,+S%E1%BB%91+79+%C4%90.+Ng%E1%BB%8Dc+H%E1%BB%93i,+P,+Ho%C3%A0ng+Mai,+H%C3%A0+N%E1%BB%99i,+Vi%E1%BB%87t+Nam/Tr%C6%B0%E1%BB%9Dng+Ti%E1%BB%83u+h%E1%BB%8Dc+Ng%C5%A9+Hi%E1%BB%87p,+Ng%C5%A9+Hi%E1%BB%87p,+Thanh+Tr%C3%AC,+H%C3%A0+N%E1%BB%99i/@20.9420574,105.8333725,14z/data=!3m1!4b1!4m14!4m13!1m5!1m1!1s0x31356d0cbafe60f5:0xeba4f5c1e3a3c4c5!2m2!1d105.8435263!2d20.9597882!1m5!1m1!1s0x3135adf18404ad29:0x61ec245929008070!2m2!1d105.8586625!2d20.9231129!3e0?hl=vi</t>
      </text>
    </comment>
    <comment authorId="0" ref="R344">
      <text>
        <t xml:space="preserve">======
ID#AAAAakniZLU
Admin    (2022-06-04 20:26:48)
https://www.google.com/maps/dir/79+Ng%C3%B5+31+-+Xu%C3%A2n+Di%E1%BB%87u,+Qu%E1%BA%A3ng+An,+T%C3%A2y+H%E1%BB%93,+H%C3%A0+N%E1%BB%99i/Tr%C6%B0%E1%BB%9Dng+Ti%E1%BB%83u+H%E1%BB%8Dc+Ba+%C4%90%C3%ACnh,+Ho%C3%A0ng+Hoa+Th%C3%A1m,+Ng%E1%BB%8Dc+H%C3%A0,+Ba+%C4%90%C3%ACnh,+H%C3%A0+N%E1%BB%99i/@21.0561709,105.8054449,14z/data=!3m1!4b1!4m14!4m13!1m5!1m1!1s0x3135aaff3b59a407:0xb12e96d162c45c23!2m2!1d105.8268839!2d21.0607851!1m5!1m1!1s0x3135aba5dbfca133:0xf42408f8efd37380!2m2!1d105.824271!2d21.0407449!3e0?hl=vi</t>
      </text>
    </comment>
    <comment authorId="0" ref="F380">
      <text>
        <t xml:space="preserve">======
ID#AAAAakniZLQ
Admin    (2022-06-04 20:26:48)
https://www.google.com/maps/dir/Ng.+100+V%C3%B5+Ch%C3%AD+C%C3%B4ng,+B%C3%A1i+%C3%82n,+Xu%C3%A2n+La,+T%C3%A2y+H%E1%BB%93,+H%C3%A0+N%E1%BB%99i,+Vi%E1%BB%87t+Nam/Tr%C6%B0%E1%BB%9Dng+Ti%E1%BB%83u+h%E1%BB%8Dc+Minh+Khai+A,+Ng%C3%B5+136+%C4%91%C6%B0%E1%BB%9Dng+C%E1%BA%A7u+Di%E1%BB%85n,+Th%C3%B4n+Ng%E1%BB%8Da+Long,+Minh+Khai,+T%E1%BB%AB+Li%C3%AAm,+Minh+Khai+T%E1%BB%AB+Li%C3%AAm+H%C3%A0+N%E1%BB%99i/@21.0492018,105.7570149,14z/data=!3m1!4b1!4m14!4m13!1m5!1m1!1s0x3135ab21f2707629:0xd81779aaea3821e7!2m2!1d105.8049971!2d21.0532056!1m5!1m1!1s0x313454f0eaa815fb:0xfff0cc34758b6fe1!2m2!1d105.7423664!2d21.0505991!3e0?hl=vi</t>
      </text>
    </comment>
    <comment authorId="0" ref="L30">
      <text>
        <t xml:space="preserve">======
ID#AAAAakniZLM
Admin    (2022-06-04 20:26:48)
https://www.google.com/maps/dir/236,+11+%C4%90.+%C3%82u+C%C6%A1,+Nh%E1%BA%ADt+T%C3%A2n,+T%C3%A2y+H%E1%BB%93,+H%C3%A0+N%E1%BB%99i,+Vi%E1%BB%87t+Nam/Tr%C6%B0%E1%BB%9Dng+THCS+V%C3%A2n+H%E1%BB%93,+B%C3%A0+Tri%E1%BB%87u,+L%C3%AA+%C4%90%E1%BA%A1i+H%C3%A0nh,+Hai+B%C3%A0+Tr%C6%B0ng,+H%C3%A0+N%E1%BB%99i/@21.0418279,105.8049804,13z/data=!3m1!4b1!4m13!4m12!1m5!1m1!1s0x3135aaf6f623c601:0x499319347e92217b!2m2!1d105.8260848!2d21.0714661!1m5!1m1!1s0x3135ab8afa56fe9d:0xa4448caf1b3e95b4!2m2!1d105.8495501!2d21.0092995?hl=vi</t>
      </text>
    </comment>
    <comment authorId="0" ref="R539">
      <text>
        <t xml:space="preserve">======
ID#AAAAakniZLI
Admin    (2022-06-04 20:26:48)
https://www.google.com/maps/dir/200+%C4%90%C6%B0%E1%BB%9Dng+%C3%82u+C%C6%A1,+Qu%E1%BA%A3ng+An,+T%C3%A2y+H%E1%BB%93,+H%C3%A0+N%E1%BB%99i/Tr%C6%B0%E1%BB%9Dng+Ti%E1%BB%83u+h%E1%BB%8Dc+Ph%C3%BA+%C4%90%C3%B4,+Ph%E1%BB%91+Ph%C3%BA+%C4%90%C3%B4,+l%C3%A0ng+Ph%C3%BA+%C4%90%C3%B4,+Ph%C3%BA+%C4%90%C3%B4,+T%E1%BB%AB+Li%C3%AAm,+H%C3%A0+N%E1%BB%99i/@21.0401027,105.7626522,13z/data=!3m1!4b1!4m14!4m13!1m5!1m1!1s0x3135aa57d6979407:0xf76246c8262e82c2!2m2!1d105.8293054!2d21.0649481!1m5!1m1!1s0x313453583af3121d:0xabab06353583d4ee!2m2!1d105.7695049!2d21.0132887!3e0?hl=vi</t>
      </text>
    </comment>
    <comment authorId="0" ref="F480">
      <text>
        <t xml:space="preserve">======
ID#AAAAakniZLE
Admin    (2022-06-04 20:26:48)
https://www.google.com/maps/dir/98+P.+T%E1%BB%AB+Hoa,+Qu%E1%BA%A3ng+An,+T%C3%A2y+H%E1%BB%93,+H%C3%A0+N%E1%BB%99i,+Vi%E1%BB%87t+Nam/Tr%C6%B0%E1%BB%9Dng+Ti%C3%AA%CC%89u+ho%CC%A3c+Trung+Y%C3%AAn,+Nguy%E1%BB%85n+Ch%C3%A1nh,+Khu+%C4%91%C3%B4+th%E1%BB%8B+Nam+Trung+Y%C3%AAn,+Trung+Ho%C3%A0,+C%E1%BA%A7u+Gi%E1%BA%A5y,+H%C3%A0+N%E1%BB%99i/@21.0580286,105.8275388,17z/data=!4m14!4m13!1m5!1m1!1s0x3135aa557080beaf:0xdeb6200841cc91a!2m2!1d105.8297275!2d21.0580236!1m5!1m1!1s0x3135aca7ddd1a65d:0x97f9b1bdd892918b!2m2!1d105.7940758!2d21.0111921!3e0?hl=vi</t>
      </text>
    </comment>
    <comment authorId="0" ref="O260">
      <text>
        <t xml:space="preserve">======
ID#AAAAakniZLA
Admin    (2022-06-04 20:26:48)
https://www.google.com/maps/dir/28+%C4%90%E1%BB%97+%C4%90%E1%BB%A9c+D%E1%BB%A5c,+M%E1%BB%85+Tr%C3%AC,+T%E1%BB%AB+Li%C3%AAm,+H%C3%A0+N%E1%BB%99i/Tr%C6%B0%E1%BB%9Dng+Ti%E1%BB%83u+h%E1%BB%8Dc+Tr%E1%BA%A7n+Qu%E1%BB%91c+To%E1%BA%A3n,+Nh%C3%A0+Chung,+H%C3%A0ng+Tr%E1%BB%91ng,+Ho%C3%A0n+Ki%E1%BA%BFm,+H%C3%A0+N%E1%BB%99i/@21.0135347,105.7804146,16z/data=!4m14!4m13!1m5!1m1!1s0x3135acab518fef7d:0x3185e670b4bce869!2m2!1d105.7825092!2d21.0088033!1m5!1m1!1s0x3135ab94f02ccb8b:0xc81d73a81aa2f0e0!2m2!1d105.8504746!2d21.0270672!3e0?hl=vi</t>
      </text>
    </comment>
    <comment authorId="0" ref="F9">
      <text>
        <t xml:space="preserve">======
ID#AAAAakniZK8
Admin    (2022-06-04 20:26:48)
https://www.google.com/maps/dir/S%E1%BB%91+6B,+11+%C4%90%C6%B0%E1%BB%9Dng+T%C3%B4+Ng%E1%BB%8Dc+V%C3%A2n,+Qu%E1%BA%A3ng+An,+T%C3%A2y+H%E1%BB%93,+H%C3%A0+N%E1%BB%99i,+Vi%E1%BB%87t+Nam/Tr%C6%B0%E1%BB%9Dng+Ti%E1%BB%83u+h%E1%BB%8Dc+Ngh%C4%A9a+T%C3%A2n,+T%C3%B4+Hi%E1%BB%87u,+Khu+t%E1%BA%ADp+th%E1%BB%83+Ngh%C4%A9a+T%C3%A2n,+Ngh%C4%A9a+T%C3%A2n,+C%E1%BA%A7u+Gi%E1%BA%A5y,+H%C3%A0+N%E1%BB%99i/@21.059535,105.7928464,14z/data=!3m1!4b1!4m13!4m12!1m5!1m1!1s0x3135aaf762dbf927:0xc1e143944af01b8c!2m2!1d105.8252916!2d21.0679616!1m5!1m1!1s0x3135ab30a241547d:0xbb0cc0abdbc22d6e!2m2!1d105.7954941!2d21.0423357?hl=vi</t>
      </text>
    </comment>
    <comment authorId="0" ref="R489">
      <text>
        <t xml:space="preserve">======
ID#AAAAakniZK4
Admin    (2022-06-04 20:26:48)
https://www.google.com/maps/dir/21+%C4%90%C6%B0%E1%BB%9Dng+T%C3%B4+Ng%E1%BB%8Dc+V%C3%A2n,+Qu%E1%BA%A3ng+An,+T%C3%A2y+H%E1%BB%93,+H%C3%A0+N%E1%BB%99i/Tr%C6%B0%E1%BB%9Dng+Ti%E1%BB%83u+H%E1%BB%8Dc+Kh%C6%B0%C6%A1ng+%C4%90%C3%ACnh,+Ng%C3%B5+108+Ph%E1%BB%91+B%C3%B9i+X%C6%B0%C6%A1ng+Tr%E1%BA%A1ch,+Kh%C6%B0%C6%A1ng+%C4%90%C3%ACnh,+Thanh+Xu%C3%A2n,+H%C3%A0+N%E1%BB%99i/@21.0399004,105.7764125,13z/data=!4m14!4m13!1m5!1m1!1s0x3135aafa09664a8f:0xea2f7cc09ed7e83c!2m2!1d105.8247126!2d21.0682022!1m5!1m1!1s0x3135ac929c17f399:0x9303dbdd40de1b9b!2m2!1d105.8170851!2d20.9893534!3e0?hl=vi</t>
      </text>
    </comment>
    <comment authorId="0" ref="I344">
      <text>
        <t xml:space="preserve">======
ID#AAAAakniZK0
Admin    (2022-06-04 20:26:48)
https://www.google.com/maps/dir/79+Ng%C3%B5+31+-+Xu%C3%A2n+Di%E1%BB%87u,+Qu%E1%BA%A3ng+An,+T%C3%A2y+H%E1%BB%93,+H%C3%A0+N%E1%BB%99i/Tr%C6%B0%E1%BB%9Dng+Ti%E1%BB%83u+h%E1%BB%8Dc+%C4%90%E1%BA%A1i+%C3%81ng,+%C4%90%E1%BA%A1i+%C3%81ng,+Thanh+Tr%C3%AC,+H%C3%A0+N%E1%BB%99i/@20.984826,105.7641727,12z/data=!3m1!4b1!4m14!4m13!1m5!1m1!1s0x3135aaff3b59a407:0xb12e96d162c45c23!2m2!1d105.8268839!2d21.0607851!1m5!1m1!1s0x3135b27d411fb485:0x7c9c1ba1b7581252!2m2!1d105.8302455!2d20.90629!3e0?hl=vi</t>
      </text>
    </comment>
    <comment authorId="0" ref="I150">
      <text>
        <t xml:space="preserve">======
ID#AAAAakniZKw
Admin    (2022-06-04 20:26:48)
Đ.+Âu+Cơ,+Tứ+Liên,+Tây+Hồ,+Hà+Nội,+Việt+Nam/Trường+Tiểu+học+Hồ+Tùng+Mậu,+Phú+Diễn,+Nam+Từ+Liêm,+Hà+Nội/@21.0612064,105.7540702,13z/data=!3m1!4b1!4m13!4m12!1m5!1m1!1s0x3135aa8d47f6bb0b:0x32df44c30f55ddb!2m2!1d105.8187787!2d21.0808515!1m5!1m1!1s0x313454c488f79179:0xe2f4378c96e90fab!2m2!1d105.7652339!2d21.0476137?hl=vi</t>
      </text>
    </comment>
    <comment authorId="0" ref="O94">
      <text>
        <t xml:space="preserve">======
ID#AAAAakniZKs
Admin    (2022-06-04 20:26:48)
https://www.google.com/maps/dir/Ng%C3%B5+86+%C3%82u+C%C6%A1,+T%E1%BB%A9+Li%C3%AAn,+T%C3%A2y+H%E1%BB%93,+H%C3%A0+N%E1%BB%99i,+Vi%E1%BB%87t+Nam/Tr%C6%B0%E1%BB%9Dng+ti%E1%BB%83u+h%E1%BB%8Dc+Ph%C6%B0%C6%A1ng+Li%E1%BB%87t,+Ph%E1%BB%91+Ph%C6%B0%C6%A1ng+Li%E1%BB%87t,+Ph%C6%B0%C6%A1ng+Li%E1%BB%87t,+Thanh+Xu%C3%A2n,+H%C3%A0+N%E1%BB%99i/@21.0301365,105.8058171,13z/data=!3m1!4b1!4m13!4m12!1m5!1m1!1s0x3135aa569b9a0f29:0xaf342a14e3a2404a!2m2!1d105.8328033!2d21.0617098!1m5!1m1!1s0x3135ac7ad2fd69ab:0x10ec20f8894b3600!2m2!1d105.8383924!2d20.9972055?hl=vi</t>
      </text>
    </comment>
    <comment authorId="0" ref="R505">
      <text>
        <t xml:space="preserve">======
ID#AAAAakniZKo
Admin    (2022-06-04 20:26:48)
https://www.google.com/maps/dir/22+V%C3%B5ng+Th%E1%BB%8B,+B%C6%B0%E1%BB%9Fi,+T%C3%A2y+H%E1%BB%93,+H%C3%A0+N%E1%BB%99i,+Vi%E1%BB%87t+Nam/Tr%C6%B0%E1%BB%9Dng+Ti%E1%BB%83u+H%E1%BB%8Dc+D%E1%BB%8Bch+V%E1%BB%8Dng+B,+Nguy%E1%BB%85n+Kh%C3%A1nh+To%C3%A0n,+D%E1%BB%8Bch+V%E1%BB%8Dng,+C%E1%BA%A7u+Gi%E1%BA%A5y,+H%C3%A0+N%E1%BB%99i/@21.0418461,105.7935325,15z/data=!3m1!4b1!4m14!4m13!1m5!1m1!1s0x3135ab1951739c97:0x9a92f384223643be!2m2!1d105.8109919!2d21.0511761!1m5!1m1!1s0x3135ab483fffffff:0xbba88b54ce8786f3!2m2!1d105.7966553!2d21.0384327!3e0?hl=vi</t>
      </text>
    </comment>
    <comment authorId="0" ref="R155">
      <text>
        <t xml:space="preserve">======
ID#AAAAakniZKk
Admin    (2022-06-04 20:26:48)
https://www.google.com/maps/dir/31,+28+Xu%C3%A2n+Di%E1%BB%87u,+T%E1%BB%A9+Li%C3%AAn,+T%C3%A2y+H%E1%BB%93,+H%C3%A0+N%E1%BB%99i,+Vi%E1%BB%87t+Nam/Tr%C6%B0%E1%BB%9Dng+Ti%E1%BB%83u+h%E1%BB%8Dc+Thanh+L%C6%B0%C6%A1ng,+Ng%C3%B5+184+%C4%90%C3%AA+Tr%E1%BA%A7n+Kh%C3%A1t+Ch%C3%A2n,+Thanh+L%C6%B0%C6%A1ng,+Hai+B%C3%A0+Tr%C6%B0ng,+H%C3%A0+N%E1%BB%99i/@21.032215,105.8157849,13z/data=!3m1!4b1!4m13!4m12!1m5!1m1!1s0x3135aa542aed0d51:0x154f9326dda276b8!2m2!1d105.832097!2d21.0612613!1m5!1m1!1s0x3135abf7c984af19:0x38d63fab6e02436d!2m2!1d105.8615096!2d21.0076987?hl=vi</t>
      </text>
    </comment>
    <comment authorId="0" ref="L300">
      <text>
        <t xml:space="preserve">======
ID#AAAAakniZKg
Admin    (2022-06-04 20:26:48)
https://www.google.com/maps/dir/%C4%90.+Ven+H%E1%BB%93+Ba+M%E1%BA%ABu,+Ph%C6%B0%C6%A1ng+Li%C3%AAn,+%C4%90%E1%BB%91ng+%C4%90a,+H%C3%A0+N%E1%BB%99i,+Vi%E1%BB%87t+Nam/Tr%C6%B0%E1%BB%9Dng+Ti%E1%BB%83u+h%E1%BB%8Dc+Nguy%E1%BB%85n+Tra%CC%83i,+Ph%E1%BB%91+Kh%C6%B0%C6%A1ng+Trung,+Kh%C6%B0%C6%A1ng+Trung,+Thanh+Xu%C3%A2n,+H%C3%A0+N%E1%BB%99i/@21.0072764,105.8188505,15z/data=!3m1!4b1!4m14!4m13!1m5!1m1!1s0x3135ab862f9f7971:0xd6f61787995e40e8!2m2!1d105.8410907!2d21.012183!1m5!1m1!1s0x3135ac8fd62956eb:0xa9f8a60938b4e64f!2m2!1d105.8171586!2d20.9962279!3e0?hl=vi</t>
      </text>
    </comment>
    <comment authorId="0" ref="F430">
      <text>
        <t xml:space="preserve">======
ID#AAAAakniZKc
Admin    (2022-06-04 20:26:48)
https://www.google.com/maps/dir/88+Ng%E1%BB%8Dc+H%C3%A0,+Ba+%C4%90%C3%ACnh,+H%C3%A0+N%E1%BB%99i/Tr%C6%B0%E1%BB%9Dng+Ti%E1%BB%83u+h%E1%BB%8Dc+Mai+D%E1%BB%8Bch,+Tr%E1%BA%A7n+B%C3%ACnh,+Mai+D%E1%BB%8Bch,+C%E1%BA%A7u+Gi%E1%BA%A5y,+H%C3%A0+N%E1%BB%99i/@21.0367189,105.7858737,14z/data=!3m1!4b1!4m14!4m13!1m5!1m1!1s0x3135ab0a1351beb7:0x1efbacc436f7a135!2m2!1d105.8279622!2d21.0371203!1m5!1m1!1s0x313454b435bd8b65:0x6d1c6085faf6be56!2m2!1d105.7784547!2d21.0343198!3e0?hl=vi</t>
      </text>
    </comment>
    <comment authorId="0" ref="R415">
      <text>
        <t xml:space="preserve">======
ID#AAAAakniZKY
Admin    (2022-06-04 20:26:48)
https://www.google.com/maps/dir/66+P.+Tr%E1%BB%8Bnh+C%C3%B4ng+S%C6%A1n,+Nh%E1%BA%ADt+T%C3%A2n,+T%C3%A2y+H%E1%BB%93,+H%C3%A0+N%E1%BB%99i,+Vi%E1%BB%87t+Nam/Tr%C6%B0%E1%BB%9Dng+Ti%E1%BB%83u+h%E1%BB%8Dc+Nh%E1%BA%ADt+T%C3%A2n,+%C4%90%C6%B0%E1%BB%9Dng+%C3%82u+C%C6%A1,+Nh%E1%BA%ADt+T%C3%A2n,+T%C3%A2y+H%E1%BB%93,+H%C3%A0+N%E1%BB%99i/@21.0773866,105.8176777,17z/data=!3m1!4b1!4m14!4m13!1m5!1m1!1s0x3135aaf281d352e9:0xcba5b870a7842fdc!2m2!1d105.8172518!2d21.0773822!1m5!1m1!1s0x3135aaf39b266a69:0x9252d7877f875d3f!2m2!1d105.8223333!2d21.076144!3e0?hl=vi</t>
      </text>
    </comment>
    <comment authorId="0" ref="R84">
      <text>
        <t xml:space="preserve">======
ID#AAAAakniZKU
Admin    (2022-06-04 20:26:48)
https://www.google.com/maps/dir/51+P.+Qu%E1%BA%A7n+Ng%E1%BB%B1a,+Li%E1%BB%85u+Giai,+Ba+%C4%90%C3%ACnh,+H%C3%A0+N%E1%BB%99i,+Vi%E1%BB%87t+Nam/Tr%C6%B0%E1%BB%9Dng+THCS+Y%C3%AAn+S%E1%BB%9F,+Y%C3%AAn+Duy%C3%AAn,+Y%C3%AAn+S%E1%BB%9F,+Ho%C3%A0ng+Mai,+H%C3%A0+N%E1%BB%99i/@21.0025586,105.7968831,13z/data=!3m1!4b1!4m13!4m12!1m5!1m1!1s0x3135ab11a270d385:0xd85ef3f4a2f52681!2m2!1d105.8151284!2d21.0412452!1m5!1m1!1s0x3135ac28e396c2d1:0x74667a82bfaf9199!2m2!1d105.8720585!2d20.9680143?hl=vi</t>
      </text>
    </comment>
    <comment authorId="0" ref="O369">
      <text>
        <t xml:space="preserve">======
ID#AAAAakniZKQ
Admin    (2022-06-04 20:26:48)
https://www.google.com/maps/dir/The+Legend+109+Nguy%E1%BB%85n+Tu%C3%A2n,+Nguy%E1%BB%85n+Tu%C3%A2n,+Nh%C3%A2n+Ch%C3%ADnh,+Thanh+Xu%C3%A2n,+H%C3%A0+N%E1%BB%99i/Tr%C6%B0%E1%BB%9Dng+Ti%E1%BB%83u+h%E1%BB%8Dc+Ngh%C4%A9a+T%C3%A2n,+T%C3%B4+Hi%E1%BB%87u,+Khu+t%E1%BA%ADp+th%E1%BB%83+Ngh%C4%A9a+T%C3%A2n,+Ngh%C4%A9a+T%C3%A2n,+C%E1%BA%A7u+Gi%E1%BA%A5y,+H%C3%A0+N%E1%BB%99i/@21.0212539,105.7728685,14z/data=!3m1!4b1!4m14!4m13!1m5!1m1!1s0x3135acbcd0426251:0x697a2b811c9b6fd2!2m2!1d105.8020521!2d20.9998794!1m5!1m1!1s0x3135ab30a241547d:0xbb0cc0abdbc22d6e!2m2!1d105.7954941!2d21.0423357!3e0?hl=vi</t>
      </text>
    </comment>
    <comment authorId="0" ref="I139">
      <text>
        <t xml:space="preserve">======
ID#AAAAakniZKM
Admin    (2022-06-04 20:26:48)
https://www.google.com/maps/dir/98+P.+T%E1%BB%AB+Hoa,+Qu%E1%BA%A3ng+An,+T%C3%A2y+H%E1%BB%93,+H%C3%A0+N%E1%BB%99i,+Vi%E1%BB%87t+Nam/Tr%C6%B0%E1%BB%9Dng+Ti%E1%BB%83u+h%E1%BB%8Dc+C%E1%BB%95+Nhu%E1%BA%BF+2B,+Ng%C3%B5+145+%C4%90%C6%B0%E1%BB%9Dng+C%E1%BB%95+Nhu%E1%BA%BF,+C%E1%BB%95+Nhu%E1%BA%BF+2,+T%E1%BB%AB+Li%C3%AAm,+H%C3%A0+N%E1%BB%99i/@21.0743237,105.7892576,14z/data=!3m1!4b1!4m13!4m12!1m5!1m1!1s0x3135aa557080beaf:0xdeb6200841cc91a!2m2!1d105.8297275!2d21.0580236!1m5!1m1!1s0x3134552a6d426e0d:0x50830eb064fd34a0!2m2!1d105.7778025!2d21.0616053?hl=vi</t>
      </text>
    </comment>
    <comment authorId="0" ref="L289">
      <text>
        <t xml:space="preserve">======
ID#AAAAakniZKI
Admin    (2022-06-04 20:26:48)
https://www.google.com/maps/dir/P.+V%C5%A9+Mi%C3%AAn,+Y%C3%AAn+Ph%E1%BB%A5,+T%C3%A2y+H%E1%BB%93,+H%C3%A0+N%E1%BB%99i,+Vi%E1%BB%87t+Nam/Tr%C6%B0%E1%BB%9Dng+Ti%E1%BB%83u+h%E1%BB%8Dc+C%E1%BA%A7u+Di%E1%BB%85n,+C%E1%BA%A7u+Di%E1%BB%85n,+T%E1%BB%AB+Li%C3%AAm,+H%C3%A0+N%E1%BB%99i/@21.054106,105.7666016,13z/data=!3m1!4b1!4m14!4m13!1m5!1m1!1s0x3135abac89390285:0xa12892beb6b3da4!2m2!1d105.8355013!2d21.0537153!1m5!1m1!1s0x313454c751536bd3:0x43f9c617417f860c!2m2!1d105.7647556!2d21.0391798!3e0?hl=vi</t>
      </text>
    </comment>
    <comment authorId="0" ref="F89">
      <text>
        <t xml:space="preserve">======
ID#AAAAakniZKE
Admin    (2022-06-04 20:26:48)
https://www.google.com/maps/dir/32,+36+%C4%90%C6%B0%E1%BB%9Dng+T%C3%B4+Ng%E1%BB%8Dc+V%C3%A2n,+Qu%E1%BA%A3ng+An,+T%C3%A2y+H%E1%BB%93,+H%C3%A0+N%E1%BB%99i,+Vi%E1%BB%87t+Nam/Tr%C6%B0%E1%BB%9Dng+ti%E1%BB%83u+h%E1%BB%8Dc+Quang+Trung,+Ph%E1%BB%91+%C4%90%E1%BA%B7ng+Ti%E1%BA%BFn+%C4%90%C3%B4ng,+Trung+Li%E1%BB%87t,+%C4%90%E1%BB%91ng+%C4%90a,+H%C3%A0+N%E1%BB%99i/@21.0427896,105.7889384,13z/data=!3m1!4b1!4m13!4m12!1m5!1m1!1s0x3135aaf767ce1d23:0xe5196a4f488a13ed!2m2!1d105.8247933!2d21.0685188!1m5!1m1!1s0x3135ab07225af76b:0x788f2148146905ed!2m2!1d105.8231184!2d21.0129444?hl=vi</t>
      </text>
    </comment>
    <comment authorId="0" ref="I464">
      <text>
        <t xml:space="preserve">======
ID#AAAAakniZKA
Admin    (2022-06-04 20:26:48)
https://www.google.com/maps/dir/Khu+t%E1%BA%ADp+th%E1%BB%83+7.2+ha,+V%C4%A9nh+Ph%C3%BAc,+Ba+%C4%90%C3%ACnh,+H%C3%A0+N%E1%BB%99i/Tr%C6%B0%E1%BB%9Dng+Ti%E1%BB%83u+h%E1%BB%8Dc+B+th%E1%BB%8B+tr%E1%BA%A5n+V%C4%83n+%C4%90i%E1%BB%83n,+Y%C3%AAn+Ng%C6%B0u,+Tam+Hi%E1%BB%87p,+Thanh+Tr%C3%AC,+H%C3%A0+N%E1%BB%99i/@20.9997774,105.7794952,13z/data=!3m1!4b1!4m14!4m13!1m5!1m1!1s0x3135ab17ac092dcb:0x88a553d91bcc994e!2m2!1d105.8081154!2d21.0429916!1m5!1m1!1s0x3135adb03219f12b:0xd93b337c3f4c743d!2m2!1d105.8414569!2d20.952834!3e0?hl=vi</t>
      </text>
    </comment>
    <comment authorId="0" ref="I164">
      <text>
        <t xml:space="preserve">======
ID#AAAAakniZJ8
Admin    (2022-06-04 20:26:48)
https://www.google.com/maps/dir/98+P.+T%E1%BB%AB+Hoa,+Qu%E1%BA%A3ng+An,+T%C3%A2y+H%E1%BB%93,+H%C3%A0+N%E1%BB%99i,+Vi%E1%BB%87t+Nam/Tr%C6%B0%E1%BB%9Dng+Ti%E1%BB%83u+h%E1%BB%8Dc+Chu+V%C4%83n+An,+Th%E1%BB%A5y+Khu%C3%AA,+T%C3%A2y+H%E1%BB%93,+H%C3%A0+N%E1%BB%99i/@21.0460526,105.8161792,14z/data=!3m1!4b1!4m13!4m12!1m5!1m1!1s0x3135aa557080beaf:0xdeb6200841cc91a!2m2!1d105.8297275!2d21.0580236!1m5!1m1!1s0x3135ab08c257101b:0x74f2797adbfd7fa4!2m2!1d105.8177258!2d21.0435931?hl=vi</t>
      </text>
    </comment>
    <comment authorId="0" ref="O494">
      <text>
        <t xml:space="preserve">======
ID#AAAAakniZJ4
Admin    (2022-06-04 20:26:48)
https://www.google.com/maps/dir/52,+28+%C4%90%C6%B0%E1%BB%9Dng+T%C3%B4+Ng%E1%BB%8Dc+V%C3%A2n,+Qu%E1%BA%A3ng+An,+T%C3%A2y+H%E1%BB%93,+H%C3%A0+N%E1%BB%99i,+Vi%E1%BB%87t+Nam/Tr%C6%B0%E1%BB%9Dng+Ti%E1%BB%83u+h%E1%BB%8Dc+Ph%C3%BAc+L%E1%BB%A3i,+T%E1%BB%95+8,+Ph%C3%BAc+L%E1%BB%A3i,+Long+Bi%C3%AAn,+H%C3%A0+N%E1%BB%99i/@21.0757684,105.8359204,13z/data=!3m1!4b1!4m14!4m13!1m5!1m1!1s0x3135aaf76419da87:0xade5b14d9eca8c61!2m2!1d105.8250372!2d21.0682658!1m5!1m1!1s0x3135a99dfb295555:0xc286fc680279c9a5!2m2!1d105.9250556!2d21.0448809!3e0?hl=vi</t>
      </text>
    </comment>
    <comment authorId="0" ref="I44">
      <text>
        <t xml:space="preserve">======
ID#AAAAakniZJ0
Admin    (2022-06-04 20:26:48)
https://www.google.com/maps/dir/Handico+5+Apartment+building,+Gia+Th%E1%BB%A5y,+Long+Bi%C3%AAn,+H%C3%A0+N%E1%BB%99i/Tr%C6%B0%E1%BB%9Dng+Ti%E1%BB%83u+h%E1%BB%8Dc+Ngh%C4%A9a+T%C3%A2n,+T%C3%B4+Hi%E1%BB%87u,+Khu+t%E1%BA%ADp+th%E1%BB%83+Ngh%C4%A9a+T%C3%A2n,+Ngh%C4%A9a+T%C3%A2n,+C%E1%BA%A7u+Gi%E1%BA%A5y,+H%C3%A0+N%E1%BB%99i/@21.0806234,105.8069628,13z/data=!3m1!4b1!4m13!4m12!1m5!1m1!1s0x3135a9784e172b7f:0xbbb1b20bb531313b!2m2!1d105.8856031!2d21.0480028!1m5!1m1!1s0x3135ab30a241547d:0xbb0cc0abdbc22d6e!2m2!1d105.7954941!2d21.0423357?hl=vi</t>
      </text>
    </comment>
    <comment authorId="0" ref="R14">
      <text>
        <t xml:space="preserve">======
ID#AAAAakniZJw
Admin    (2022-06-04 20:26:48)
https://www.google.com/maps/dir/Ng.+19+%C4%90%C3%B4ng+T%C3%A1c,+%C4%90%C3%B4ng+T%C3%A1c,+Kim+Li%C3%AAn,+%C4%90%E1%BB%91ng+%C4%90a,+H%C3%A0+N%E1%BB%99i,+Vi%E1%BB%87t+Nam/Tr%C6%B0%E1%BB%9Dng+Ti%E1%BB%83u+h%E1%BB%8Dc+B%E1%BA%BF+V%C4%83n+%C4%90%C3%A0n,+Ng%C3%B5+14+Ph%E1%BB%93+H%E1%BB%93+%C4%90%E1%BA%AFc+Di,+Nam+%C4%90%E1%BB%93ng,+%C4%90%E1%BB%91ng+%C4%90a,+H%C3%A0+N%E1%BB%99i/@21.0088584,105.8257268,16z/data=!3m1!4b1!4m13!4m12!1m5!1m1!1s0x3135ac7ede7b1e1b:0xc2e468a804a2da07!2m2!1d105.8337252!2d21.0049692!1m5!1m1!1s0x3135ab81d7c4ac45:0x5d3b0c981b473ea1!2m2!1d105.8286515!2d21.0130764?hl=vi</t>
      </text>
    </comment>
    <comment authorId="0" ref="I474">
      <text>
        <t xml:space="preserve">======
ID#AAAAakniZJs
Admin    (2022-06-04 20:26:48)
https://www.google.com/maps/dir/128+Th%E1%BB%A5y+Khu%C3%AA,+Ba+%C4%90%C3%ACnh,+H%C3%A0+N%E1%BB%99i/Tr%C6%B0%E1%BB%9Dng+Ti%E1%BB%83u+h%E1%BB%8Dc+Kim+Giang,+Ho%C3%A0ng+%C4%90%E1%BA%A1o+Th%C3%A0nh,+Kim+Giang,+Thanh+Xu%C3%A2n,+H%C3%A0+N%E1%BB%99i/@21.0136965,105.7887427,13z/data=!4m14!4m13!1m5!1m1!1s0x3135ab0f144cd887:0xe0a6505c527f34ba!2m2!1d105.8251603!2d21.0424171!1m5!1m1!1s0x3135acec1e99b985:0x49bdffaa96328e1d!2m2!1d105.8129915!2d20.9829507!3e0?hl=vi</t>
      </text>
    </comment>
    <comment authorId="0" ref="I469">
      <text>
        <t xml:space="preserve">======
ID#AAAAakniZJo
Admin    (2022-06-04 20:26:48)
https://www.google.com/maps/dir/76+Ph%E1%BB%91+T%E1%BB%A9+Li%C3%AAn,+T%E1%BB%A9+Li%C3%AAn,+T%C3%A2y+H%E1%BB%93,+H%C3%A0+N%E1%BB%99i/Tr%C6%B0%E1%BB%9Dng+Ti%E1%BB%83u+h%E1%BB%8Dc+L%C3%AA+Ng%E1%BB%8Dc+H%C3%A2n,+L%C3%B2+%C4%90%C3%BAc,+Ph%E1%BA%A1m+%C4%90%C3%ACnh+H%E1%BB%93,+Hai+B%C3%A0+Tr%C6%B0ng,+H%C3%A0+N%E1%BB%99i/@21.0409493,105.8281997,14z/data=!3m1!4b1!4m14!4m13!1m5!1m1!1s0x3135aa50cbff344f:0xf0663a08e6d143f0!2m2!1d105.8352459!2d21.0650518!1m5!1m1!1s0x3135abf242d0639b:0x1bf6818a43aad4c8!2m2!1d105.8561293!2d21.0167981!3e0?hl=vi</t>
      </text>
    </comment>
    <comment authorId="0" ref="O279">
      <text>
        <t xml:space="preserve">======
ID#AAAAakniZJk
Admin    (2022-06-04 20:26:48)
https://www.google.com/maps/dir/Paradise+Home+-+2E+Alley+32%2F12+To+Ngoc+Van,+Tay+Ho,+%C4%90%C6%B0%E1%BB%9Dng+T%C3%B4+Ng%E1%BB%8Dc+V%C3%A2n,+Qu%E1%BA%A3ng+An,+T%C3%A2y+H%E1%BB%93,+H%C3%A0+N%E1%BB%99i/Tr%C6%B0%E1%BB%9Dng+ti%E1%BB%83u+H%E1%BB%8Dc+V%C4%A9nh+H%C6%B0ng,+Ph%E1%BB%91+%C4%90%C3%B4ng+Thi%C3%AAn,+V%C4%A9nh+H%C6%B0ng,+Hai+B%C3%A0+Tr%C6%B0ng,+H%C3%A0+N%E1%BB%99i/@21.0260598,105.8253673,13z/data=!3m1!4b1!4m14!4m13!1m5!1m1!1s0x3135ab06d9ba5bf1:0xadb39c90e560f653!2m2!1d105.8250206!2d21.0687086!1m5!1m1!1s0x3135aea08bbf8d71:0x7328c59508b7abe0!2m2!1d105.8772937!2d20.9847752!3e0?hl=vi</t>
      </text>
    </comment>
    <comment authorId="0" ref="F585">
      <text>
        <t xml:space="preserve">======
ID#AAAAakniZJg
Admin    (2022-06-04 20:26:48)
https://www.google.com/maps/dir/Ng%C3%B5+9+-+%C4%90%E1%BA%B7ng+Thai+Mai,+Qu%E1%BA%A3ng+An,+T%C3%A2y+H%E1%BB%93,+H%C3%A0+N%E1%BB%99i,+Vi%E1%BB%87t+Nam/Tr%C6%B0%C6%A1%CC%80ng+Ti%C3%AA%CC%89u+Ho%CC%A3c+T%C3%A2n+Mai,+Ph%E1%BB%91+T%C3%A2n+Mai,+T%C3%A2n+Mai,+Ho%C3%A0ng+Mai,+H%C3%A0+N%E1%BB%99i/@21.0243793,105.8109987,13z/data=!3m1!4b1!4m13!4m12!1m5!1m1!1s0x3135aaf8eb1a11f5:0xee0f4c82f481dc99!2m2!1d105.8267648!2d21.0639212!1m5!1m1!1s0x3135ac17fa97adf5:0x7f64953bcfc936c!2m2!1d105.8497151!2d20.9839909?hl=vi</t>
      </text>
    </comment>
    <comment authorId="0" ref="F574">
      <text>
        <t xml:space="preserve">======
ID#AAAAakniZJc
Admin    (2022-06-04 20:26:48)
https://www.google.com/maps/dir/161+Xu%C3%A2n+La,+Xu%C3%A2n+T%E1%BA%A3o,+T%C3%A2y+H%E1%BB%93,+H%C3%A0+N%E1%BB%99i/Tr%C6%B0%E1%BB%9Dng+Ti%E1%BB%83u+h%E1%BB%8Dc+C%E1%BA%A7u+Di%E1%BB%85n,+C%E1%BA%A7u+Di%E1%BB%85n,+T%E1%BB%AB+Li%C3%AAm,+H%C3%A0+N%E1%BB%99i/@21.0529055,105.7662605,14z/data=!3m1!4b1!4m13!4m12!1m5!1m1!1s0x3135aadd20f8a6b9:0x68351b29a169357b!2m2!1d105.802459!2d21.0684745!1m5!1m1!1s0x313454c751536bd3:0x43f9c617417f860c!2m2!1d105.7647556!2d21.0391798?hl=vi</t>
      </text>
    </comment>
    <comment authorId="0" ref="L240">
      <text>
        <t xml:space="preserve">======
ID#AAAAakniZJY
Admin    (2022-06-04 20:26:48)
https://www.google.com/maps/dir/52+Ng%C3%B5+V%C4%83n+Ch%C6%B0%C6%A1ng,+V%C4%83n+Ch%C6%B0%C6%A1ng,+%C4%90%E1%BB%91ng+%C4%90a,+H%C3%A0+N%E1%BB%99i/Tr%C6%B0%E1%BB%9Dng+Ti%E1%BB%83u+h%E1%BB%8Dc+Tr%E1%BA%A7n+Qu%E1%BB%91c+To%E1%BA%A3n,+Nh%C3%A0+Chung,+H%C3%A0ng+Tr%E1%BB%91ng,+Ho%C3%A0n+Ki%E1%BA%BFm,+H%C3%A0+N%E1%BB%99i/@21.0237688,105.8326118,15z/data=!3m1!4b1!4m14!4m13!1m5!1m1!1s0x3135ab9cf23720ab:0x8de242ebecb2d99a!2m2!1d105.8331393!2d21.0230145!1m5!1m1!1s0x3135ab94f02ccb8b:0xc81d73a81aa2f0e0!2m2!1d105.8504746!2d21.0270672!3e0?hl=vi</t>
      </text>
    </comment>
    <comment authorId="0" ref="O474">
      <text>
        <t xml:space="preserve">======
ID#AAAAakniZJU
Admin    (2022-06-04 20:26:48)
https://www.google.com/maps/dir/128+Th%E1%BB%A5y+Khu%C3%AA,+Ba+%C4%90%C3%ACnh,+H%C3%A0+N%E1%BB%99i/Tr%C6%B0%E1%BB%9Dng+Ti%E1%BB%83u+h%E1%BB%8Dc+L%C3%AA+V%C4%83n+T%C3%A1m,+Ngo%CC%83+40+Ta%CC%A3+Quang+B%C6%B0%CC%89u,+B%C3%A1ch+Khoa,+Hai+B%C3%A0+Tr%C6%B0ng,+H%C3%A0+N%E1%BB%99i/@21.0261223,105.8269043,14z/data=!4m14!4m13!1m5!1m1!1s0x3135ab0f144cd887:0xe0a6505c527f34ba!2m2!1d105.8251603!2d21.0424171!1m5!1m1!1s0x3135ac76b977c32d:0xbaeb918a53542992!2m2!1d105.8454552!2d21.0030499!3e0?hl=vi</t>
      </text>
    </comment>
    <comment authorId="0" ref="I445">
      <text>
        <t xml:space="preserve">======
ID#AAAAakniZJQ
Admin    (2022-06-04 20:26:48)
https://www.google.com/maps/dir/Chung+c%C6%B0+Rose+Town+79+Ng%E1%BB%8Dc+H%E1%BB%93i,+%C4%90%C6%B0%E1%BB%9Dng+Ng%E1%BB%8Dc+H%E1%BB%93i,+P,+Ho%C3%A0ng+Li%E1%BB%87t,+Ho%C3%A0ng+Mai,+H%C3%A0+N%E1%BB%99i/Tr%C6%B0%E1%BB%9Dng+ti%E1%BB%83u+h%E1%BB%8Dc+Ph%C3%BA+L%C6%B0%C6%A1ng+1,+Nh%C3%A2n+Tr%E1%BA%A1ch,+Ph%C3%BA+L%C6%B0%C6%A1ng,+H%C3%A0+%C4%90%C3%B4ng,+H%C3%A0+N%E1%BB%99i/@20.9652701,105.7724918,13z/data=!3m1!4b1!4m14!4m13!1m5!1m1!1s0x31356d0cbafe60f5:0xeba4f5c1e3a3c4c5!2m2!1d105.8435263!2d20.9597882!1m5!1m1!1s0x313453fda9deeb79:0x916d3f91fb5bf444!2m2!1d105.7663598!2d20.9395014!3e0?hl=vi</t>
      </text>
    </comment>
    <comment authorId="0" ref="R569">
      <text>
        <t xml:space="preserve">======
ID#AAAAakniZJM
Admin    (2022-06-04 20:26:48)
https://www.google.com/maps/dir/161+Xu%C3%A2n+La,+Xu%C3%A2n+T%E1%BA%A3o,+T%C3%A2y+H%E1%BB%93,+H%C3%A0+N%E1%BB%99i/Tr%C6%B0%E1%BB%9Dng+ti%E1%BB%83u+h%E1%BB%8Dc+Ho%C3%A0ng+Di%E1%BB%87u,+%C4%90%E1%BB%99i+C%E1%BA%A5n,+C%E1%BB%91ng+V%E1%BB%8B,+Ba+%C4%90%C3%ACnh,+H%C3%A0+N%E1%BB%99i/@21.0522187,105.7876498,14z/data=!3m1!4b1!4m13!4m12!1m5!1m1!1s0x3135aadd20f8a6b9:0x68351b29a169357b!2m2!1d105.802459!2d21.0684745!1m5!1m1!1s0x3135ab15a982d401:0x3fbdcfd6a9deef51!2m2!1d105.8078009!2d21.0373585?hl=vi</t>
      </text>
    </comment>
    <comment authorId="0" ref="I504">
      <text>
        <t xml:space="preserve">======
ID#AAAAakniZJI
Admin    (2022-06-04 20:26:48)
https://www.google.com/maps/dir/22+V%C3%B5ng+Th%E1%BB%8B,+B%C6%B0%E1%BB%9Fi,+T%C3%A2y+H%E1%BB%93,+H%C3%A0+N%E1%BB%99i,+Vi%E1%BB%87t+Nam/Tr%C6%B0%E1%BB%9Dng+Ti%E1%BB%83u+h%E1%BB%8Dc+Mai+%C4%90%E1%BB%99ng,+Ph%E1%BB%91+Mai+%C4%90%E1%BB%99ng,+Mai+%C4%90%E1%BB%99ng,+Hai+B%C3%A0+Tr%C6%B0ng,+H%C3%A0+N%E1%BB%99i/@21.0220917,105.7967626,13z/data=!3m1!4b1!4m14!4m13!1m5!1m1!1s0x3135ab1951739c97:0x9a92f384223643be!2m2!1d105.8109919!2d21.0511761!1m5!1m1!1s0x3135ac10e709f019:0x8797d6526b3331a4!2m2!1d105.8618624!2d20.9905658!3e0?hl=vi</t>
      </text>
    </comment>
    <comment authorId="0" ref="O370">
      <text>
        <t xml:space="preserve">======
ID#AAAAakniZJE
Admin    (2022-06-04 20:26:48)
https://www.google.com/maps/dir/The+Legend+109+Nguy%E1%BB%85n+Tu%C3%A2n,+Nguy%E1%BB%85n+Tu%C3%A2n,+Nh%C3%A2n+Ch%C3%ADnh,+Thanh+Xu%C3%A2n,+H%C3%A0+N%E1%BB%99i/Tr%C6%B0%E1%BB%9Dng+Ti%E1%BB%83u+h%E1%BB%8Dc+Ngh%C4%A9a+T%C3%A2n,+T%C3%B4+Hi%E1%BB%87u,+Khu+t%E1%BA%ADp+th%E1%BB%83+Ngh%C4%A9a+T%C3%A2n,+Ngh%C4%A9a+T%C3%A2n,+C%E1%BA%A7u+Gi%E1%BA%A5y,+H%C3%A0+N%E1%BB%99i/@21.0212539,105.7728685,14z/data=!3m1!4b1!4m14!4m13!1m5!1m1!1s0x3135acbcd0426251:0x697a2b811c9b6fd2!2m2!1d105.8020521!2d20.9998794!1m5!1m1!1s0x3135ab30a241547d:0xbb0cc0abdbc22d6e!2m2!1d105.7954941!2d21.0423357!3e0?hl=vi</t>
      </text>
    </comment>
    <comment authorId="0" ref="O104">
      <text>
        <t xml:space="preserve">======
ID#AAAAakniZJA
Admin    (2022-06-04 20:26:48)
https://www.google.com/maps/dir/31+Ph%E1%BB%91+Tr%E1%BB%8Bnh+C%C3%B4ng+S%C6%A1n,+Nh%E1%BA%ADt+T%C3%A2n,+T%C3%A2y+H%E1%BB%93,+H%C3%A0+N%E1%BB%99i/Tr%C6%B0%E1%BB%9Dng+Ti%E1%BB%83u+h%E1%BB%8Dc+Nh%E1%BA%ADt+T%C3%A2n,+%C4%90%C6%B0%E1%BB%9Dng+%C3%82u+C%C6%A1,+Nh%E1%BA%ADt+T%C3%A2n,+T%C3%A2y+H%E1%BB%93,+H%C3%A0+N%E1%BB%99i/@21.0782448,105.8162364,17z/data=!3m1!4b1!4m13!4m12!1m5!1m1!1s0x3135ab0076eed7d1:0x19e2bc9a01719cf5!2m2!1d105.8163321!2d21.0767217!1m5!1m1!1s0x3135aaf39b266a69:0x9252d7877f875d3f!2m2!1d105.8223333!2d21.076144?hl=vi</t>
      </text>
    </comment>
    <comment authorId="0" ref="L469">
      <text>
        <t xml:space="preserve">======
ID#AAAAakniZI8
Admin    (2022-06-04 20:26:48)
https://www.google.com/maps/dir/76+Ph%E1%BB%91+T%E1%BB%A9+Li%C3%AAn,+T%E1%BB%A9+Li%C3%AAn,+T%C3%A2y+H%E1%BB%93,+H%C3%A0+N%E1%BB%99i/Tr%C6%B0%E1%BB%9Dng+Ti%E1%BB%83u+h%E1%BB%8Dc+%C4%90%C3%B4ng+Th%C3%A1i,+V%C3%B5ng+Th%E1%BB%8B,+B%C6%B0%E1%BB%9Fi,+T%C3%A2y+H%E1%BB%93,+H%C3%A0+N%E1%BB%99i/@21.0409493,105.8281997,14z/data=!4m14!4m13!1m5!1m1!1s0x3135aa50cbff344f:0xf0663a08e6d143f0!2m2!1d105.8352459!2d21.0650518!1m5!1m1!1s0x3135ab194b8cf6d5:0x9b05eb77f333d9f3!2m2!1d105.8103446!2d21.0517207!3e0?hl=vi</t>
      </text>
    </comment>
    <comment authorId="0" ref="R89">
      <text>
        <t xml:space="preserve">======
ID#AAAAakniZI4
Admin    (2022-06-04 20:26:48)
https://www.google.com/maps/dir/32,+36+%C4%90%C6%B0%E1%BB%9Dng+T%C3%B4+Ng%E1%BB%8Dc+V%C3%A2n,+Qu%E1%BA%A3ng+An,+T%C3%A2y+H%E1%BB%93,+H%C3%A0+N%E1%BB%99i,+Vi%E1%BB%87t+Nam/Tr%C6%B0%E1%BB%9Dng+Ti%E1%BB%83u+h%E1%BB%8Dc+Kim+%C4%90%E1%BB%93ng,+Tr%E1%BA%A7n+Huy+Li%E1%BB%87u,+Khu+t%E1%BA%ADp+th%E1%BB%83+Gi%E1%BA%A3ng+V%C3%B5,+Gi%E1%BA%A3ng+V%C3%B5,+Ba+%C4%90%C3%ACnh,+H%C3%A0+N%E1%BB%99i/@21.0532038,105.8095737,14z/data=!3m1!4b1!4m13!4m12!1m5!1m1!1s0x3135aaf767ce1d23:0xe5196a4f488a13ed!2m2!1d105.8247933!2d21.0685188!1m5!1m1!1s0x3135ab72435f719b:0x11d7e73525743b21!2m2!1d105.819519!2d21.0296573?hl=vi</t>
      </text>
    </comment>
    <comment authorId="0" ref="R564">
      <text>
        <t xml:space="preserve">======
ID#AAAAakniZI0
Admin    (2022-06-04 20:26:48)
https://www.google.com/maps/dir/70+P.+T%E1%BB%AB+Hoa,+Qu%E1%BA%A3ng+An,+T%C3%A2y+H%E1%BB%93,+H%C3%A0+N%E1%BB%99i,+Vi%E1%BB%87t+Nam/Tr%C6%B0%E1%BB%9Dng+Ti%E1%BB%83u+h%E1%BB%8Dc+Nh%E1%BA%ADt+T%C3%A2n,+%C4%90%C6%B0%E1%BB%9Dng+%C3%82u+C%C6%A1,+Nh%E1%BA%ADt+T%C3%A2n,+T%C3%A2y+H%E1%BB%93,+H%C3%A0+N%E1%BB%99i/@21.0673658,105.8195435,15z/data=!3m1!4b1!4m14!4m13!1m5!1m1!1s0x3135aa55979ffb91:0xc850199d5859101b!2m2!1d105.830434!2d21.0586256!1m5!1m1!1s0x3135aaf39b266a69:0x9252d7877f875d3f!2m2!1d105.8223333!2d21.076144!3e0?hl=vi</t>
      </text>
    </comment>
    <comment authorId="0" ref="R329">
      <text>
        <t xml:space="preserve">======
ID#AAAAakniZIw
Admin    (2022-06-04 20:26:48)
ốc+Tử+Giám,+Văn+Chương,+Đống+Đa,+Hà+Nội/Trường+tiểu+học+Linh+Đàm,+Hoàng+Liệt,+Hoàng+Mai,+Hà+Nội/@20.9939941,105.7874139,13z/data=!3m1!4b1!4m14!4m13!1m5!1m1!1s0x3135ab995cd4368b:0xe0d0f91a5177a56b!2m2!1d105.836172!2d21.026908!1m5!1m1!1s0x3135ad87ec0c0fb3:0x68febf9c7cfbdfd0!2m2!1d105.8382136!2d20.9600241!3e0?hl=vi</t>
      </text>
    </comment>
    <comment authorId="0" ref="O154">
      <text>
        <t xml:space="preserve">======
ID#AAAAakniZIs
Admin    (2022-06-04 20:26:48)
https://www.google.com/maps/dir/31,+28+Xu%C3%A2n+Di%E1%BB%87u,+T%E1%BB%A9+Li%C3%AAn,+T%C3%A2y+H%E1%BB%93,+H%C3%A0+N%E1%BB%99i,+Vi%E1%BB%87t+Nam/Tr%C6%B0%E1%BB%9Dng+ti%E1%BB%83u+h%E1%BB%8Dc+Trung+V%C4%83n,+Trung+V%C4%83n,+Nam+T%E1%BB%AB+Li%C3%AAm,+H%C3%A0+N%E1%BB%99i/@21.0249895,105.7311986,12z/data=!4m13!4m12!1m5!1m1!1s0x3135aa542aed0d51:0x154f9326dda276b8!2m2!1d105.832097!2d21.0612613!1m5!1m1!1s0x3134534910000001:0x9d01e52ecd764c4!2m2!1d105.7847736!2d20.9901605?hl=vi</t>
      </text>
    </comment>
    <comment authorId="0" ref="F164">
      <text>
        <t xml:space="preserve">======
ID#AAAAakniZIo
Admin    (2022-06-04 20:26:48)
https://www.google.com/maps/dir/98+P.+T%E1%BB%AB+Hoa,+Qu%E1%BA%A3ng+An,+T%C3%A2y+H%E1%BB%93,+H%C3%A0+N%E1%BB%99i,+Vi%E1%BB%87t+Nam/Tr%C6%B0%E1%BB%9Dng+Ti%E1%BB%83u+h%E1%BB%8Dc+Gia+Qu%E1%BA%A5t,+Gia+Qu%E1%BA%A5t,+Th%C6%B0%E1%BB%A3ng+Thanh,+Long+Bi%C3%AAn,+H%C3%A0+N%E1%BB%99i/@21.0462988,105.8367844,14z/data=!3m1!4b1!4m13!4m12!1m5!1m1!1s0x3135aa557080beaf:0xdeb6200841cc91a!2m2!1d105.8297275!2d21.0580236!1m5!1m1!1s0x3135a9137cf8d323:0x1999203596b92485!2m2!1d105.8776075!2d21.0541397?hl=vi</t>
      </text>
    </comment>
    <comment authorId="0" ref="L570">
      <text>
        <t xml:space="preserve">======
ID#AAAAakniZIk
Admin    (2022-06-04 20:26:48)
https://www.google.com/maps/dir/161+Xu%C3%A2n+La,+Xu%C3%A2n+T%E1%BA%A3o,+T%C3%A2y+H%E1%BB%93,+H%C3%A0+N%E1%BB%99i/Tr%C6%B0%E1%BB%9Dng+ti%E1%BB%83u+h%E1%BB%8Dc+Ho%C3%A0ng+Di%E1%BB%87u,+%C4%90%E1%BB%99i+C%E1%BA%A5n,+C%E1%BB%91ng+V%E1%BB%8B,+Ba+%C4%90%C3%ACnh,+H%C3%A0+N%E1%BB%99i/@21.0522187,105.7876498,14z/data=!3m1!4b1!4m13!4m12!1m5!1m1!1s0x3135aadd20f8a6b9:0x68351b29a169357b!2m2!1d105.802459!2d21.0684745!1m5!1m1!1s0x3135ab15a982d401:0x3fbdcfd6a9deef51!2m2!1d105.8078009!2d21.0373585?hl=vi</t>
      </text>
    </comment>
    <comment authorId="0" ref="I420">
      <text>
        <t xml:space="preserve">======
ID#AAAAakniZIg
Admin    (2022-06-04 20:26:48)
https://www.google.com/maps/dir/73+Ph%E1%BB%91+V%E1%BB%87+H%E1%BB%93,+Xu%C3%A2n+La,+T%C3%A2y+H%E1%BB%93,+H%C3%A0+N%E1%BB%99i/Tr%C6%B0%C6%A1%CC%80ng+ti%C3%AA%CC%89u+ho%CC%A3c+Kim+%C4%90%C3%B4%CC%80ng,+%E1%BB%B6+La,+D%C6%B0%C6%A1ng+N%E1%BB%99i,+H%C3%A0+%C4%90%C3%B4ng,+H%C3%A0+N%E1%BB%99i/@21.0164352,105.7330006,13z/data=!3m1!4b1!4m14!4m13!1m5!1m1!1s0x3135ab01a09687c7:0x9cb1777ecf52f2d3!2m2!1d105.8099493!2d21.0636055!1m5!1m1!1s0x31345304ffffffff:0xe9658a9942322e2d!2m2!1d105.7454761!2d20.9748253!3e0?hl=vi</t>
      </text>
    </comment>
    <comment authorId="0" ref="L175">
      <text>
        <t xml:space="preserve">======
ID#AAAAakniZIc
Admin    (2022-06-04 20:26:48)
https://www.google.com/maps/dir/16+P.+V%C5%A9+Mi%C3%AAn,+Y%C3%AAn+Ph%E1%BB%A5,+T%C3%A2y+H%E1%BB%93,+H%C3%A0+N%E1%BB%99i,+Vi%E1%BB%87t+Nam/Tr%C6%B0%E1%BB%9Dng+Ti%E1%BB%83u+H%E1%BB%8Dc+Nguy%E1%BB%85n+Trung+Tr%E1%BB%B1c,+Ph%E1%BA%A1m+H%E1%BB%93ng+Th%C3%A1i,+Nguy%E1%BB%85n+Trung+Tr%E1%BB%B1c,+Ba+%C4%90%C3%ACnh,+H%C3%A0+N%E1%BB%99i/@21.0510793,105.831836,15z/data=!3m1!4b1!4m13!4m12!1m5!1m1!1s0x3135abac8eda5cc5:0x69c479d6ee0ddf68!2m2!1d105.8356405!2d21.0527132!1m5!1m1!1s0x3135abb9eaf27d17:0x1c19fe19a9b170f7!2m2!1d105.8467577!2d21.04325?hl=vi</t>
      </text>
    </comment>
    <comment authorId="0" ref="L210">
      <text>
        <t xml:space="preserve">======
ID#AAAAakniZIY
Admin    (2022-06-04 20:26:48)
https://www.google.com/maps/dir/37+Ng%C3%B5+31+-+Xu%C3%A2n+Di%E1%BB%87u,+Qu%E1%BA%A3ng+An,+T%C3%A2y+H%E1%BB%93,+H%C3%A0+N%E1%BB%99i/Tr%C6%B0%E1%BB%9Dng+Ti%E1%BB%83u+h%E1%BB%8Dc+Kim+Li%C3%AAn,+Ho%C3%A0ng+T%C3%ADch+Tr%C3%AD,+Kim+Li%C3%AAn,+%C4%90%E1%BB%91ng+%C4%90a,+H%C3%A0+N%E1%BB%99i/@21.0355756,105.8028496,13z/data=!3m1!4b1!4m14!4m13!1m5!1m1!1s0x3135aaf8b1ad579f:0x85ba6c9b04758c76!2m2!1d105.8281576!2d21.0622759!1m5!1m1!1s0x3135ac789620b393:0xf90f174f567edfef!2m2!1d105.8363862!2d21.0079255!3e0?hl=vi</t>
      </text>
    </comment>
    <comment authorId="0" ref="F535">
      <text>
        <t xml:space="preserve">======
ID#AAAAakniZIU
Admin    (2022-06-04 20:26:48)
https://www.google.com/maps/dir/58+%C4%90%C6%B0%E1%BB%9Dng+T%C3%B4+Ng%E1%BB%8Dc+V%C3%A2n,+Qu%E1%BA%A3ng+An,+T%C3%A2y+H%E1%BB%93,+H%C3%A0+N%E1%BB%99i/Tr%C6%B0%E1%BB%9Dng+ti%E1%BB%83u+h%E1%BB%8Dc+An+H%C6%B0ng,+Khu+%C4%91%C3%B4+th%E1%BB%8B+An+H%C6%B0ng,+D%C6%B0%C6%A1ng+N%E1%BB%99i,+H%C3%A0+%C4%90%C3%B4ng,+H%C3%A0+N%E1%BB%99i/@21.0253286,105.7183881,12z/data=!3m1!4b1!4m14!4m13!1m5!1m1!1s0x3135aaf74517d057:0x812a8d8a8819a42c!2m2!1d105.8240211!2d21.0687411!1m5!1m1!1s0x3134531c264a0993:0x62ce1f803f33214f!2m2!1d105.7537982!2d20.9741546!3e0?hl=vi</t>
      </text>
    </comment>
    <comment authorId="0" ref="R424">
      <text>
        <t xml:space="preserve">======
ID#AAAAakniZIQ
Admin    (2022-06-04 20:26:48)
https://www.google.com/maps/dir/80+Ph%E1%BB%91+T%E1%BB%AB+Hoa,+Qu%E1%BA%A3ng+An,+T%C3%A2y+H%E1%BB%93,+H%C3%A0+N%E1%BB%99i/Tr%C6%B0%E1%BB%9Dng+Ti%E1%BB%83u+h%E1%BB%8Dc+L%C3%AA+V%C4%83n+T%C3%A1m,+Ngo%CC%83+40+Ta%CC%A3+Quang+B%C6%B0%CC%89u,+B%C3%A1ch+Khoa,+Hai+B%C3%A0+Tr%C6%B0ng,+H%C3%A0+N%E1%BB%99i/@21.0309477,105.8128774,13z/data=!3m1!4b1!4m14!4m13!1m5!1m1!1s0x3135aa5575a5ef9f:0xdda1d06b607a9e3a!2m2!1d105.830288!2d21.0585025!1m5!1m1!1s0x3135ac76b977c32d:0xbaeb918a53542992!2m2!1d105.8454552!2d21.0030499!3e0?hl=vi</t>
      </text>
    </comment>
    <comment authorId="0" ref="I295">
      <text>
        <t xml:space="preserve">======
ID#AAAAakniZIM
Admin    (2022-06-04 20:26:48)
https://www.google.com/maps/dir/Chung+c%C6%B0+Rose+Town+79+Ng%E1%BB%8Dc+H%E1%BB%93i,+S%E1%BB%91+79+%C4%90.+Ng%E1%BB%8Dc+H%E1%BB%93i,+P,+Ho%C3%A0ng+Mai,+H%C3%A0+N%E1%BB%99i,+Vi%E1%BB%87t+Nam/Tr%C6%B0%E1%BB%9Dng+ti%E1%BB%83u+h%E1%BB%8Dc+V%C4%A9nh+Qu%E1%BB%B3nh,+%C3%8Dch+Vinh,+V%C4%A9nh+Qu%E1%BB%B3nh,+Thanh+Tr%C3%AC,+H%C3%A0+N%E1%BB%99i/@20.9474155,105.8226349,14z/data=!3m1!4b1!4m14!4m13!1m5!1m1!1s0x31356d0cbafe60f5:0xeba4f5c1e3a3c4c5!2m2!1d105.8435263!2d20.9597882!1m5!1m1!1s0x3135ad9ea781be69:0x75f93c2fc9c15a83!2m2!1d105.8338628!2d20.9336662!3e0?hl=vi</t>
      </text>
    </comment>
    <comment authorId="0" ref="R100">
      <text>
        <t xml:space="preserve">======
ID#AAAAakniZII
Admin    (2022-06-04 20:26:48)
https://www.google.com/maps/dir/Ng%C3%B5+279+%C4%90%E1%BB%99i+C%E1%BA%A5n,+Ng%E1%BB%8Dc+H%C3%A0,+Ba+%C4%90%C3%ACnh,+H%C3%A0+N%E1%BB%99i,+Vi%E1%BB%87t+Nam/Tr%C6%B0%E1%BB%9Dng+THCS+Thanh+Am,+Th%C6%B0%E1%BB%A3ng+Thanh,+Long+Bi%C3%AAn,+H%C3%A0+N%E1%BB%99i/@21.0554024,105.8263203,13z/data=!3m1!4b1!4m13!4m12!1m5!1m1!1s0x3135ab0cfefbea87:0x101cabbaec2b41a6!2m2!1d105.8205144!2d21.0372557!1m5!1m1!1s0x3135a9eb7738e799:0x269385781afbe71d!2m2!1d105.893139!2d21.0744763?hl=vi</t>
      </text>
    </comment>
    <comment authorId="0" ref="F20">
      <text>
        <t xml:space="preserve">======
ID#AAAAakniZIE
Admin    (2022-06-04 20:26:48)
https://www.google.com/maps/dir/66,+57+M%E1%BB%85+Tr%C3%AC+H%E1%BA%A1,+M%E1%BB%85+Tr%C3%AC,+T%E1%BB%AB+Li%C3%AAm,+H%C3%A0+N%E1%BB%99i,+Vi%E1%BB%87t+Nam/Tr%C6%B0%C6%A1%CC%80ng+Ti%C3%AA%CC%89u+Ho%CC%A3c+T%C3%A2n+Mai,+Ph%E1%BB%91+T%C3%A2n+Mai,+T%C3%A2n+Mai,+Ho%C3%A0ng+Mai,+H%C3%A0+N%E1%BB%99i/@20.9886184,105.7803407,13z/data=!3m1!4b1!4m13!4m12!1m5!1m1!1s0x313454aa959d9867:0x8e418988afc4db93!2m2!1d105.7806086!2d21.0155269!1m5!1m1!1s0x3135ac17fa97adf5:0x7f64953bcfc936c!2m2!1d105.8497151!2d20.9839909?hl=vi</t>
      </text>
    </comment>
    <comment authorId="0" ref="O15">
      <text>
        <t xml:space="preserve">======
ID#AAAAakniZIA
Admin    (2022-06-04 20:26:48)
https://www.google.com/maps/dir/Ng.+19+%C4%90%C3%B4ng+T%C3%A1c,+%C4%90%C3%B4ng+T%C3%A1c,+Kim+Li%C3%AAn,+%C4%90%E1%BB%91ng+%C4%90a,+H%C3%A0+N%E1%BB%99i,+Vi%E1%BB%87t+Nam/Tr%C6%B0%E1%BB%9Dng+Ti%E1%BB%83u+h%E1%BB%8Dc+Kim+Li%C3%AAn,+Ho%C3%A0ng+T%C3%ADch+Tr%C3%AD,+Kim+Li%C3%AAn,+%C4%90%E1%BB%91ng+%C4%90a,+H%C3%A0+N%E1%BB%99i/@21.0065535,105.8327488,17z/data=!3m1!4b1!4m13!4m12!1m5!1m1!1s0x3135ac7ede7b1e1b:0xc2e468a804a2da07!2m2!1d105.8337252!2d21.0049692!1m5!1m1!1s0x3135ac789620b393:0xf90f174f567edfef!2m2!1d105.8363862!2d21.0079255?hl=vi</t>
      </text>
    </comment>
    <comment authorId="0" ref="R50">
      <text>
        <t xml:space="preserve">======
ID#AAAAakniZH8
Admin    (2022-06-04 20:26:48)
https://www.google.com/maps/dir/Ng%C3%B5+28+T%C3%A2y+H%E1%BB%93,+Qu%E1%BA%A3ng+An,+T%C3%A2y+H%E1%BB%93,+H%C3%A0+N%E1%BB%99i,+Vi%E1%BB%87t+Nam/Tr%C6%B0%E1%BB%9Dng+Ti%E1%BB%83u+H%E1%BB%8Dc+Nguy%E1%BB%85n+Du,+Trung+V%C4%83n,+Khu+%C4%91%C3%B4+th%E1%BB%8B+Vinaconex+3,+Trung+V%C4%83n,+T%E1%BB%AB+Li%C3%AAm,+H%C3%A0+N%E1%BB%99i/@21.0425228,105.7788068,13z/data=!3m1!4b1!4m13!4m12!1m5!1m1!1s0x3135aaf9be7a1623:0x56094cca959605d!2m2!1d105.8248197!2d21.06585!1m5!1m1!1s0x31345363af0a8ea1:0x37e0e4aa6c03bed5!2m2!1d105.7793796!2d20.9939934?hl=vi</t>
      </text>
    </comment>
    <comment authorId="0" ref="F570">
      <text>
        <t xml:space="preserve">======
ID#AAAAakniZH4
Admin    (2022-06-04 20:26:48)
https://www.google.com/maps/dir/161+Xu%C3%A2n+La,+Xu%C3%A2n+T%E1%BA%A3o,+T%C3%A2y+H%E1%BB%93,+H%C3%A0+N%E1%BB%99i/Tr%C6%B0%E1%BB%9Dng+ti%E1%BB%83u+h%E1%BB%8Dc+Ho%C3%A0ng+Di%E1%BB%87u,+%C4%90%E1%BB%99i+C%E1%BA%A5n,+C%E1%BB%91ng+V%E1%BB%8B,+Ba+%C4%90%C3%ACnh,+H%C3%A0+N%E1%BB%99i/@21.0522187,105.7876498,14z/data=!3m1!4b1!4m13!4m12!1m5!1m1!1s0x3135aadd20f8a6b9:0x68351b29a169357b!2m2!1d105.802459!2d21.0684745!1m5!1m1!1s0x3135ab15a982d401:0x3fbdcfd6a9deef51!2m2!1d105.8078009!2d21.0373585?hl=vi</t>
      </text>
    </comment>
    <comment authorId="0" ref="F444">
      <text>
        <t xml:space="preserve">======
ID#AAAAakniZH0
Admin    (2022-06-04 20:26:48)
https://www.google.com/maps/dir/Chung+c%C6%B0+Rose+Town+79+Ng%E1%BB%8Dc+H%E1%BB%93i,+%C4%90%C6%B0%E1%BB%9Dng+Ng%E1%BB%8Dc+H%E1%BB%93i,+P,+Ho%C3%A0ng+Li%E1%BB%87t,+Ho%C3%A0ng+Mai,+H%C3%A0+N%E1%BB%99i/Tr%C6%B0%E1%BB%9Dng+Ti%E1%BB%83u+h%E1%BB%8Dc+%C4%90%E1%BA%A1i+%C3%81ng,+%C4%90%E1%BA%A1i+%C3%81ng,+Thanh+Tr%C3%AC,+H%C3%A0+N%E1%BB%99i/@20.9317347,105.8065369,13z/data=!3m1!4b1!4m14!4m13!1m5!1m1!1s0x31356d0cbafe60f5:0xeba4f5c1e3a3c4c5!2m2!1d105.8435263!2d20.9597882!1m5!1m1!1s0x3135b27d411fb485:0x7c9c1ba1b7581252!2m2!1d105.8302455!2d20.90629!3e0?hl=vi</t>
      </text>
    </comment>
    <comment authorId="0" ref="O249">
      <text>
        <t xml:space="preserve">======
ID#AAAAakniZHw
Admin    (2022-06-04 20:26:48)
https://www.google.com/maps/dir/Ng.+28+T%E1%BB%A9+Li%C3%AAn,+T%E1%BB%A9+Li%C3%AAn,+T%C3%A2y+H%E1%BB%93,+H%C3%A0+N%E1%BB%99i,+Vi%E1%BB%87t+Nam/Tr%C6%B0%E1%BB%9Dng+THCS+Ho%C3%A0ng+V%C4%83n+Th%E1%BB%A5,+Ho%C3%A0ng+V%C4%83n+Th%E1%BB%A5,+Ho%C3%A0ng+Mai,+H%C3%A0+N%E1%BB%99i/@21.0757684,105.8243097,13z/data=!4m14!4m13!1m5!1m1!1s0x3135aa56b31919cf:0x300f55c1b3a24da1!2m2!1d105.8351729!2d21.0616471!1m5!1m1!1s0x3135ac134eb04c4b:0xc492829804e7ba2f!2m2!1d105.8529742!2d20.9908319!3e0?hl=vi</t>
      </text>
    </comment>
    <comment authorId="0" ref="I25">
      <text>
        <t xml:space="preserve">======
ID#AAAAakniZHs
Admin    (2022-06-04 20:26:48)
https://www.google.com/maps/dir/50+Xu%C3%A2n+Di%E1%BB%87u,+Qu%E1%BA%A3ng+An,+T%C3%A2y+H%E1%BB%93,+H%C3%A0+N%E1%BB%99i/Tr%C6%B0%E1%BB%9Dng+ti%E1%BB%83u+h%E1%BB%8Dc+Tr%E1%BA%A7n+Ph%C3%BA,+ph%C3%A2n+hi%E1%BB%87u+2,+M%E1%BB%99+Lao,+H%C3%A0+%C4%90%C3%B4ng,+H%C3%A0+N%E1%BB%99i/@21.0267966,105.745663,12z/data=!3m1!4b1!4m13!4m12!1m5!1m1!1s0x3135aaff3662aa8b:0x7666bc464041839f!2m2!1d105.8310936!2d21.0617507!1m5!1m1!1s0x3134532d4eeca61b:0x4bdcf0639d56409e!2m2!1d105.7816059!2d20.9782377?hl=vi</t>
      </text>
    </comment>
    <comment authorId="0" ref="I260">
      <text>
        <t xml:space="preserve">======
ID#AAAAakniZHo
Admin    (2022-06-04 20:26:48)
https://www.google.com/maps/dir/28+%C4%90%E1%BB%97+%C4%90%E1%BB%A9c+D%E1%BB%A5c,+M%E1%BB%85+Tr%C3%AC,+T%E1%BB%AB+Li%C3%AAm,+H%C3%A0+N%E1%BB%99i/Tr%C6%B0%E1%BB%9Dng+Ti%E1%BB%83u+h%E1%BB%8Dc+Nam+Trung+Y%C3%AAn,+Nguy%E1%BB%85n+Qu%E1%BB%91c+Tr%E1%BB%8B,+Khu+%C4%91%C3%B4+th%E1%BB%8B+Nam+Trung+Y%C3%AAn,+Y%C3%AAn+Ho%C3%A0,+C%E1%BA%A7u+Gi%E1%BA%A5y,+H%C3%A0+N%E1%BB%99i/@21.0135347,105.7804146,16z/data=!3m1!4b1!4m14!4m13!1m5!1m1!1s0x3135acab518fef7d:0x3185e670b4bce869!2m2!1d105.7825092!2d21.0088033!1m5!1m1!1s0x3135ab5468e5f871:0x28f3f014ebed4c07!2m2!1d105.7859194!2d21.0181073!3e0?hl=vi</t>
      </text>
    </comment>
    <comment authorId="0" ref="L435">
      <text>
        <t xml:space="preserve">======
ID#AAAAakniZHk
Admin    (2022-06-04 20:26:48)
https://www.google.com/maps/dir/19+%C4%90%C6%B0%E1%BB%9Dng+T%C3%B4+Ng%E1%BB%8Dc+V%C3%A2n,+Qu%E1%BA%A3ng+An,+T%C3%A2y+H%E1%BB%93,+H%C3%A0+N%E1%BB%99i/Tr%C6%B0%E1%BB%9Dng+Ti%E1%BB%83u+h%E1%BB%8Dc+Kim+Li%C3%AAn,+Ho%C3%A0ng+T%C3%ADch+Tr%C3%AD,+Kim+Li%C3%AAn,+%C4%90%E1%BB%91ng+%C4%90a,+H%C3%A0+N%E1%BB%99i/@21.0383224,105.7992755,13z/data=!3m1!4b1!4m14!4m13!1m5!1m1!1s0x3135aafa080912d7:0x982abfaff7133841!2m2!1d105.8248692!2d21.0681552!1m5!1m1!1s0x3135ac789620b393:0xf90f174f567edfef!2m2!1d105.8363862!2d21.0079255!3e0?hl=vi</t>
      </text>
    </comment>
    <comment authorId="0" ref="L505">
      <text>
        <t xml:space="preserve">======
ID#AAAAakniZHg
Admin    (2022-06-04 20:26:48)
https://www.google.com/maps/dir/22+V%C3%B5ng+Th%E1%BB%8B,+B%C6%B0%E1%BB%9Fi,+T%C3%A2y+H%E1%BB%93,+H%C3%A0+N%E1%BB%99i,+Vi%E1%BB%87t+Nam/Tr%C6%B0%E1%BB%9Dng+Ti%E1%BB%83u+H%E1%BB%8Dc+D%E1%BB%8Bch+V%E1%BB%8Dng+B,+Nguy%E1%BB%85n+Kh%C3%A1nh+To%C3%A0n,+D%E1%BB%8Bch+V%E1%BB%8Dng,+C%E1%BA%A7u+Gi%E1%BA%A5y,+H%C3%A0+N%E1%BB%99i/@21.0418461,105.7935325,15z/data=!3m1!4b1!4m14!4m13!1m5!1m1!1s0x3135ab1951739c97:0x9a92f384223643be!2m2!1d105.8109919!2d21.0511761!1m5!1m1!1s0x3135ab483fffffff:0xbba88b54ce8786f3!2m2!1d105.7966553!2d21.0384327!3e0?hl=vi</t>
      </text>
    </comment>
    <comment authorId="0" ref="I110">
      <text>
        <t xml:space="preserve">======
ID#AAAAakniZHc
Admin    (2022-06-04 20:26:48)
https://www.google.com/maps/dir/Ng%C3%B5+76+T%E1%BB%A9+Li%C3%AAn,+T%E1%BB%A9+Li%C3%AAn,+T%C3%A2y+H%E1%BB%93,+H%C3%A0+N%E1%BB%99i,+Vi%E1%BB%87t+Nam/Tr%C6%B0%E1%BB%9Dng+Ti%E1%BB%83u+h%E1%BB%8Dc+%C4%90%E1%BB%8Bnh+C%C3%B4ng,+%C4%90%E1%BB%8Bnh+C%C3%B4ng+H%E1%BA%A1,+%C4%90%E1%BB%8Bnh+C%C3%B4ng,+Ho%C3%A0ng+Mai,+H%C3%A0+N%E1%BB%99i/@21.0232768,105.8018109,13z/data=!3m1!4b1!4m13!4m12!1m5!1m1!1s0x3135aa50da8981b5:0x2f86b0d1bdf9657f!2m2!1d105.8355041!2d21.0647352!1m5!1m1!1s0x3135acf5afed955f:0x1a3e704ba4f7d2ab!2m2!1d105.8267669!2d20.9831714?hl=vi</t>
      </text>
    </comment>
    <comment authorId="0" ref="F150">
      <text>
        <t xml:space="preserve">======
ID#AAAAakniZHY
Admin    (2022-06-04 20:26:48)
https://www.google.com/maps/dir/236,+7+%C4%90.+%C3%82u+C%C6%A1,+T%E1%BB%A9+Li%C3%AAn,+T%C3%A2y+H%E1%BB%93,+H%C3%A0+N%E1%BB%99i,+Vi%E1%BB%87t+Nam/Tr%C6%B0%E1%BB%9Dng+Ti%E1%BB%83u+h%E1%BB%8Dc+Nguy%E1%BB%85n+Tri+Ph%C6%B0%C6%A1ng,+Qu%C3%A1n+Th%C3%A1nh,+Ba+%C4%90%C3%ACnh,+H%C3%A0+N%E1%BB%99i/@21.0606717,105.8164432,14z/data=!3m1!4b1!4m13!4m12!1m5!1m1!1s0x3135aa8d47f6bb0b:0x32df44c30f55ddb!2m2!1d105.8187787!2d21.0808515!1m5!1m1!1s0x3135aba57a3628db:0x7b03ee9521d5ab15!2m2!1d105.8382289!2d21.0430718?hl=vi</t>
      </text>
    </comment>
    <comment authorId="0" ref="R44">
      <text>
        <t xml:space="preserve">======
ID#AAAAakniZHU
Admin    (2022-06-04 20:26:48)
https://www.google.com/maps/dir/Handico+5+Apartment+building,+Gia+Th%E1%BB%A5y,+Long+Bi%C3%AAn,+H%C3%A0+N%E1%BB%99i/Tr%C6%B0%E1%BB%9Dng+Ti%E1%BB%83u+h%E1%BB%8Dc+Ngh%C4%A9a+T%C3%A2n,+T%C3%B4+Hi%E1%BB%87u,+Khu+t%E1%BA%ADp+th%E1%BB%83+Ngh%C4%A9a+T%C3%A2n,+Ngh%C4%A9a+T%C3%A2n,+C%E1%BA%A7u+Gi%E1%BA%A5y,+H%C3%A0+N%E1%BB%99i/@21.0806234,105.8069628,13z/data=!3m1!4b1!4m13!4m12!1m5!1m1!1s0x3135a9784e172b7f:0xbbb1b20bb531313b!2m2!1d105.8856031!2d21.0480028!1m5!1m1!1s0x3135ab30a241547d:0xbb0cc0abdbc22d6e!2m2!1d105.7954941!2d21.0423357?hl=vi</t>
      </text>
    </comment>
    <comment authorId="0" ref="I310">
      <text>
        <t xml:space="preserve">======
ID#AAAAakniZHQ
Admin    (2022-06-04 20:26:48)
https://www.google.com/maps/dir/196+%C4%90%C6%B0%E1%BB%9Dng+%C3%82u+C%C6%A1,+T%E1%BB%A9+Li%C3%AAn,+T%C3%A2y+H%E1%BB%93,+H%C3%A0+N%E1%BB%99i/Tr%C6%B0%E1%BB%9Dng+Ti%E1%BB%83u+h%E1%BB%8Dc+%C4%90%C3%B4ng+Th%C3%A1i,+V%C3%B5ng+Th%E1%BB%8B,+B%C6%B0%E1%BB%9Fi,+T%C3%A2y+H%E1%BB%93,+H%C3%A0+N%E1%BB%99i/@21.0599867,105.8046457,14z/data=!3m1!4b1!4m14!4m13!1m5!1m1!1s0x3135aa57d3b63f4f:0x6bcca594c0ad5393!2m2!1d105.8295502!2d21.0647667!1m5!1m1!1s0x3135ab194b8cf6d5:0x9b05eb77f333d9f3!2m2!1d105.8103446!2d21.0517207!3e0?hl=vi</t>
      </text>
    </comment>
    <comment authorId="0" ref="F514">
      <text>
        <t xml:space="preserve">======
ID#AAAAakniZHM
Admin    (2022-06-04 20:26:48)
https://www.google.com/maps/dir/377+%C4%90%C6%B0%E1%BB%9Dng+%C3%82u+C%C6%A1,+Nh%E1%BA%ADt+T%C3%A2n,+T%C3%A2y+H%E1%BB%93,+H%C3%A0+N%E1%BB%99i/Tr%C6%B0%E1%BB%9Dng+ti%E1%BB%83u+h%E1%BB%8Dc+Th%C3%BAy+L%C4%A9nh,+Th%C3%BAy+L%C4%A9nh,+L%C4%A9nh+Nam,+Ho%C3%A0ng+Mai,+H%C3%A0+N%E1%BB%99i/@21.0210088,105.7839824,12z/data=!3m1!4b1!4m14!4m13!1m5!1m1!1s0x3135aaf408f6afab:0xcd2ac471b96415cd!2m2!1d105.8227927!2d21.0750258!1m5!1m1!1s0x3135ae93eff432c1:0xf26e0a7fa3d67961!2m2!1d105.8944814!2d20.9733444!3e0?hl=vi</t>
      </text>
    </comment>
    <comment authorId="0" ref="L489">
      <text>
        <t xml:space="preserve">======
ID#AAAAakniZHI
Admin    (2022-06-04 20:26:48)
https://www.google.com/maps/dir/21+%C4%90%C6%B0%E1%BB%9Dng+T%C3%B4+Ng%E1%BB%8Dc+V%C3%A2n,+Qu%E1%BA%A3ng+An,+T%C3%A2y+H%E1%BB%93,+H%C3%A0+N%E1%BB%99i/Tr%C6%B0%E1%BB%9Dng+Ti%E1%BB%83u+H%E1%BB%8Dc+Phan+%C4%90%C3%ACnh+Gi%C3%B3t,+Ng%E1%BB%A5y+Nh%C6%B0+Kon+Tum,+Nh%C3%A2n+Ch%C3%ADnh,+Thanh+Xu%C3%A2n,+H%C3%A0+N%E1%BB%99i/@21.0399004,105.7764125,13z/data=!3m1!4b1!4m14!4m13!1m5!1m1!1s0x3135aafa09664a8f:0xea2f7cc09ed7e83c!2m2!1d105.8247126!2d21.0682022!1m5!1m1!1s0x3135ac98639a5497:0xc80aabff65804512!2m2!1d105.806427!2d21.002895!3e0?hl=vi</t>
      </text>
    </comment>
    <comment authorId="0" ref="R150">
      <text>
        <t xml:space="preserve">======
ID#AAAAakniZHE
Admin    (2022-06-04 20:26:48)
https://www.google.com/maps/dir/236,+7+%C4%90.+%C3%82u+C%C6%A1,+T%E1%BB%A9+Li%C3%AAn,+T%C3%A2y+H%E1%BB%93,+H%C3%A0+N%E1%BB%99i,+Vi%E1%BB%87t+Nam/Tr%C6%B0%E1%BB%9Dng+ti%E1%BB%83u+h%E1%BB%8Dc+Ng%E1%BB%8Dc+H%C3%A0,+Ng%C3%B5+55+-+Ho%C3%A0ng+Hoa+Th%C3%A1m,+Ng%E1%BB%8Dc+H%C3%A0,+Ba+%C4%90%C3%ACnh,+H%C3%A0+N%E1%BB%99i/@21.0612064,105.7540702,13z/data=!4m13!4m12!1m5!1m1!1s0x3135aa8d47f6bb0b:0x32df44c30f55ddb!2m2!1d105.8187787!2d21.0808515!1m5!1m1!1s0x3135ab0a2413805f:0x5e259e78ac67cefa!2m2!1d105.8271835!2d21.0381969?hl=vi</t>
      </text>
    </comment>
    <comment authorId="0" ref="R165">
      <text>
        <t xml:space="preserve">======
ID#AAAAakniZHA
Admin    (2022-06-04 20:26:48)
https://www.google.com/maps/dir/98+P.+T%E1%BB%AB+Hoa,+Qu%E1%BA%A3ng+An,+T%C3%A2y+H%E1%BB%93,+H%C3%A0+N%E1%BB%99i,+Vi%E1%BB%87t+Nam/Tr%C6%B0%E1%BB%9Dng+Ti%E1%BB%83u+h%E1%BB%8Dc+D%E1%BB%8Bch+V%E1%BB%8Dng+A,+Xu%C3%A2n+Th%E1%BB%A7y,+l%C3%A0ng+V%C3%B2ng,+D%E1%BB%8Bch+V%E1%BB%8Dng+H%E1%BA%ADu,+C%E1%BA%A7u+Gi%E1%BA%A5y,+H%C3%A0+N%E1%BB%99i/@21.0540686,105.7926059,14z/data=!3m1!4b1!4m13!4m12!1m5!1m1!1s0x3135aa557080beaf:0xdeb6200841cc91a!2m2!1d105.8297275!2d21.0580236!1m5!1m1!1s0x3135ab4aec09d629:0x8746feff494f2c76!2m2!1d105.7836524!2d21.0352022?hl=vi</t>
      </text>
    </comment>
    <comment authorId="0" ref="R34">
      <text>
        <t xml:space="preserve">======
ID#AAAAakniZG8
Admin    (2022-06-04 20:26:48)
https://www.google.com/maps/dir/Ng%C3%B5+32+-+T%C3%B4+Ng%E1%BB%8Dc+V%C3%A2n,+Qu%E1%BA%A3ng+An,+T%C3%A2y+H%E1%BB%93,+H%C3%A0+N%E1%BB%99i,+Vi%E1%BB%87t+Nam/Tr%C6%B0%E1%BB%9Dng+Ti%E1%BB%83u+h%E1%BB%8Dc+Ph%C3%BA+%C4%90%C3%B4,+Ph%E1%BB%91+Ph%C3%BA+%C4%90%C3%B4,+l%C3%A0ng+Ph%C3%BA+%C4%90%C3%B4,+Ph%C3%BA+%C4%90%C3%B4,+T%E1%BB%AB+Li%C3%AAm,+H%C3%A0+N%E1%BB%99i/@21.0395474,105.7603875,13z/data=!3m1!4b1!4m13!4m12!1m5!1m1!1s0x3135aaf7699da4e9:0xe2c389926dec0128!2m2!1d105.824776!2d21.0691376!1m5!1m1!1s0x313453583af3121d:0xabab06353583d4ee!2m2!1d105.7695049!2d21.0132887?hl=vi</t>
      </text>
    </comment>
    <comment authorId="0" ref="I384">
      <text>
        <t xml:space="preserve">======
ID#AAAAakniZG4
Admin    (2022-06-04 20:26:48)
https://www.google.com/maps/dir/28+Ng%C3%B5+31+-+Xu%C3%A2n+Di%E1%BB%87u,+Qu%E1%BA%A3ng+An,+T%C3%A2y+H%E1%BB%93,+H%C3%A0+N%E1%BB%99i/Tr%C6%B0%E1%BB%9Dng+Ti%E1%BB%83u+h%E1%BB%8Dc+B%C3%A0+Tri%E1%BB%87u,+Th%C3%A1i+Phi%C3%AAn,+L%C3%AA+%C4%90%E1%BA%A1i+H%C3%A0nh,+Hai+B%C3%A0+Tr%C6%B0ng,+H%C3%A0+N%E1%BB%99i/@21.0359606,105.8116549,13z/data=!3m1!4b1!4m14!4m13!1m5!1m1!1s0x3135aaf8b411413b:0xa7e915e225b82187!2m2!1d105.8278429!2d21.0620992!1m5!1m1!1s0x3135ab8b03307a6d:0x87f1a44ca05f9ff8!2m2!1d105.8504566!2d21.0106748!3e0?hl=vi</t>
      </text>
    </comment>
    <comment authorId="0" ref="R210">
      <text>
        <t xml:space="preserve">======
ID#AAAAakniZG0
Admin    (2022-06-04 20:26:48)
https://www.google.com/maps/dir/37+Ng%C3%B5+31+-+Xu%C3%A2n+Di%E1%BB%87u,+Qu%E1%BA%A3ng+An,+T%C3%A2y+H%E1%BB%93,+H%C3%A0+N%E1%BB%99i/Tr%C6%B0%E1%BB%9Dng+THCS+B%E1%BB%93+%C4%90%E1%BB%81,+Ho%C3%A0ng+Nh%C6%B0+Ti%E1%BA%BFp,+B%E1%BB%93+%C4%90%E1%BB%81,+Long+Bi%C3%AAn,+H%C3%A0+N%E1%BB%99i/@21.0490852,105.8365176,14z/data=!3m1!4b1!4m14!4m13!1m5!1m1!1s0x3135aaf8b1ad579f:0x85ba6c9b04758c76!2m2!1d105.8281576!2d21.0622759!1m5!1m1!1s0x3135a992049f2f27:0x6849b8e6bd4f1004!2m2!1d105.8799402!2d21.0385814!3e0?hl=vi</t>
      </text>
    </comment>
    <comment authorId="0" ref="F129">
      <text>
        <t xml:space="preserve">======
ID#AAAAakniZGw
Admin    (2022-06-04 20:26:48)
https://www.google.com/maps/dir/65+To+Ngoc+Van,+%C4%90%C6%B0%E1%BB%9Dng+T%C3%B4+Ng%E1%BB%8Dc+V%C3%A2n,+Qu%E1%BA%A3ng+An,+T%C3%A2y+H%E1%BB%93,+H%C3%A0+N%E1%BB%99i/Tr%C6%B0%E1%BB%9Dng+Ti%E1%BB%83u+h%E1%BB%8Dc+Thanh+L%C6%B0%C6%A1ng,+Ng%C3%B5+184+%C4%90%C3%AA+Tr%E1%BA%A7n+Kh%C3%A1t+Ch%C3%A2n,+Thanh+L%C6%B0%C6%A1ng,+Hai+B%C3%A0+Tr%C6%B0ng,+H%C3%A0+N%E1%BB%99i/@21.0365127,105.8110481,13z/data=!3m1!4b1!4m13!4m12!1m5!1m1!1s0x3135aaf0a8302a9d:0xa0134f69a67a00e4!2m2!1d105.8225736!2d21.0681069!1m5!1m1!1s0x3135abf7c984af19:0x38d63fab6e02436d!2m2!1d105.8615096!2d21.0076987?hl=vi</t>
      </text>
    </comment>
    <comment authorId="0" ref="R289">
      <text>
        <t xml:space="preserve">======
ID#AAAAakniZGs
Admin    (2022-06-04 20:26:48)
https://www.google.com/maps/dir/P.+V%C5%A9+Mi%C3%AAn,+Y%C3%AAn+Ph%E1%BB%A5,+T%C3%A2y+H%E1%BB%93,+H%C3%A0+N%E1%BB%99i,+Vi%E1%BB%87t+Nam/Tr%C6%B0%E1%BB%9Dng+Ti%E1%BB%83u+h%E1%BB%8Dc+%C4%90%E1%BA%A1i+Kim,+%C4%90%C6%B0%E1%BB%9Dng+Kim+Giang,+Kim+V%C4%83n,+%C4%90%E1%BA%A1i+Kim,+Ho%C3%A0ng+Mai,+H%C3%A0+N%E1%BB%99i/@21.0115442,105.7913496,13z/data=!3m1!4b1!4m14!4m13!1m5!1m1!1s0x3135abac89390285:0xa12892beb6b3da4!2m2!1d105.8355013!2d21.0537153!1m5!1m1!1s0x3135acf1241cd4dd:0x68928afd2f46821c!2m2!1d105.8223129!2d20.9783725!3e0?hl=vi</t>
      </text>
    </comment>
    <comment authorId="0" ref="L549">
      <text>
        <t xml:space="preserve">======
ID#AAAAakniZGo
Admin    (2022-06-04 20:26:48)
https://www.google.com/maps/dir/12,+19+%C4%90%C6%B0%E1%BB%9Dng+T%C3%B4+Ng%E1%BB%8Dc+V%C3%A2n,+Qu%E1%BA%A3ng+An,+T%C3%A2y+H%E1%BB%93,+H%C3%A0+N%E1%BB%99i,+Vi%E1%BB%87t+Nam/Tr%C6%B0%E1%BB%9Dng+Ti%E1%BB%83u+H%E1%BB%8Dc+Ph%C6%B0%C6%A1ng+Li%C3%AAn,+Ph%E1%BB%91+X%C3%A3+%C4%90%C3%A0n,+Ph%C6%B0%C6%A1ng+Li%C3%AAn,+%C4%90%E1%BB%91ng+%C4%90a,+H%C3%A0+N%E1%BB%99i/@21.0381702,105.810168,13z/data=!3m1!4b1!4m14!4m13!1m5!1m1!1s0x3135aafa080912d7:0xb6d05e21af01c746!2m2!1d105.8248692!2d21.0681552!1m5!1m1!1s0x3135ab870f8b4f69:0x6deb46b32186688a!2m2!1d105.8370287!2d21.0103796!3e0?hl=vi</t>
      </text>
    </comment>
    <comment authorId="0" ref="L470">
      <text>
        <t xml:space="preserve">======
ID#AAAAakniZGk
Admin    (2022-06-04 20:26:48)
https://www.google.com/maps/dir/76+Ph%E1%BB%91+T%E1%BB%A9+Li%C3%AAn,+T%E1%BB%A9+Li%C3%AAn,+T%C3%A2y+H%E1%BB%93,+H%C3%A0+N%E1%BB%99i/Tr%C6%B0%E1%BB%9Dng+Ti%E1%BB%83u+h%E1%BB%8Dc+Th%E1%BB%8Bnh+Li%E1%BB%87t,+Ng%C3%B5+42+Th%E1%BB%8Bnh+Li%E1%BB%87t,+Th%E1%BB%8Bnh+Li%E1%BB%87t,+Ho%C3%A0ng+Mai,+H%C3%A0+N%E1%BB%99i/@21.0404557,105.7816324,13z/data=!4m14!4m13!1m5!1m1!1s0x3135aa50cbff344f:0xf0663a08e6d143f0!2m2!1d105.8352459!2d21.0650518!1m5!1m1!1s0x3135ac45e7cf5291:0x996ee12944cb7750!2m2!1d105.8486131!2d20.9715195!3e0?hl=vi</t>
      </text>
    </comment>
    <comment authorId="0" ref="O379">
      <text>
        <t xml:space="preserve">======
ID#AAAAakniZGg
Admin    (2022-06-04 20:26:48)
https://www.google.com/maps/dir/Ng.+100+V%C3%B5+Ch%C3%AD+C%C3%B4ng,+B%C3%A1i+%C3%82n,+Xu%C3%A2n+La,+T%C3%A2y+H%E1%BB%93,+H%C3%A0+N%E1%BB%99i,+Vi%E1%BB%87t+Nam/Tr%C6%B0%E1%BB%9Dng+Ti%E1%BB%83u+H%E1%BB%8Dc+Phan+%C4%90%C3%ACnh+Gi%C3%B3t,+Ng%E1%BB%A5y+Nh%C6%B0+Kon+Tum,+Nh%C3%A2n+Ch%C3%ADnh,+Thanh+Xu%C3%A2n,+H%C3%A0+N%E1%BB%99i/@21.0281231,105.7721831,13z/data=!3m1!4b1!4m14!4m13!1m5!1m1!1s0x3135ab21f2707629:0xd81779aaea3821e7!2m2!1d105.8049971!2d21.0532056!1m5!1m1!1s0x3135ac98639a5497:0xc80aabff65804512!2m2!1d105.806427!2d21.002895!3e0?hl=vi</t>
      </text>
    </comment>
    <comment authorId="0" ref="F24">
      <text>
        <t xml:space="preserve">======
ID#AAAAakniZGc
Admin    (2022-06-04 20:26:48)
https://www.google.com/maps/dir/50+Xu%C3%A2n+Di%E1%BB%87u,+Qu%E1%BA%A3ng+An,+T%C3%A2y+H%E1%BB%93,+H%C3%A0+N%E1%BB%99i/Tr%C6%B0%E1%BB%9Dng+Ti%E1%BB%83u+h%E1%BB%8Dc+Thanh+Xu%C3%A2n+B%E1%BA%AFc,+Nguy%E1%BB%85n+Qu%C3%BD+%C4%90%E1%BB%A9c,+Khu+t%E1%BA%ADp+th%E1%BB%83+Thanh+Xu%C3%A2n+B%E1%BA%AFc,+Thanh+Xu%C3%A2n+B%E1%BA%AFc,+Thanh+Xu%C3%A2n,+H%C3%A0+N%E1%BB%99i/@21.0251541,105.7857828,13z/data=!3m1!4b1!4m13!4m12!1m5!1m1!1s0x3135aaff3662aa8b:0x7666bc464041839f!2m2!1d105.8310936!2d21.0617507!1m5!1m1!1s0x3135ad5b90ee4ce9:0xe96ee5d9a60cb579!2m2!1d105.799268!2d20.9906374?hl=vi</t>
      </text>
    </comment>
    <comment authorId="0" ref="I290">
      <text>
        <t xml:space="preserve">======
ID#AAAAakniZGY
Admin    (2022-06-04 20:26:48)
https://www.google.com/maps/dir/P.+V%C5%A9+Mi%C3%AAn,+Y%C3%AAn+Ph%E1%BB%A5,+T%C3%A2y+H%E1%BB%93,+H%C3%A0+N%E1%BB%99i,+Vi%E1%BB%87t+Nam/Tr%C6%B0%E1%BB%9Dng+Ti%E1%BB%83u+h%E1%BB%8Dc+C%E1%BA%A7u+Di%E1%BB%85n,+C%E1%BA%A7u+Di%E1%BB%85n,+T%E1%BB%AB+Li%C3%AAm,+H%C3%A0+N%E1%BB%99i/@21.054106,105.7666016,13z/data=!3m1!4b1!4m14!4m13!1m5!1m1!1s0x3135abac89390285:0xa12892beb6b3da4!2m2!1d105.8355013!2d21.0537153!1m5!1m1!1s0x313454c751536bd3:0x43f9c617417f860c!2m2!1d105.7647556!2d21.0391798!3e0?hl=vi</t>
      </text>
    </comment>
    <comment authorId="0" ref="I424">
      <text>
        <t xml:space="preserve">======
ID#AAAAakniZGU
Admin    (2022-06-04 20:26:48)
https://www.google.com/maps/dir/80+Ph%E1%BB%91+T%E1%BB%AB+Hoa,+Qu%E1%BA%A3ng+An,+T%C3%A2y+H%E1%BB%93,+H%C3%A0+N%E1%BB%99i/Tr%C6%B0%E1%BB%9Dng+ti%E1%BB%83u+h%E1%BB%8Dc+Trung+V%C4%83n,+Trung+V%C4%83n,+Nam+T%E1%BB%AB+Li%C3%AAm,+H%C3%A0+N%E1%BB%99i/@21.0239792,105.777368,13z/data=!3m1!4b1!4m14!4m13!1m5!1m1!1s0x3135aa5575a5ef9f:0xdda1d06b607a9e3a!2m2!1d105.830288!2d21.0585025!1m5!1m1!1s0x3134534910000001:0x9d01e52ecd764c4!2m2!1d105.7847736!2d20.9901605!3e0?hl=vi</t>
      </text>
    </comment>
    <comment authorId="0" ref="I580">
      <text>
        <t xml:space="preserve">======
ID#AAAAakniZGQ
Admin    (2022-06-04 20:26:48)
https://www.google.com/maps/dir/41+P.+T%E1%BB%A9+Li%C3%AAn,+T%E1%BB%A9+Li%C3%AAn,+T%C3%A2y+H%E1%BB%93,+H%C3%A0+N%E1%BB%99i,+Vi%E1%BB%87t+Nam/Tr%C6%B0%E1%BB%9Dng+ti%E1%BB%83u+h%E1%BB%8Dc+Linh+%C4%90%C3%A0m,+Ho%C3%A0ng+Li%E1%BB%87t,+Ho%C3%A0ng+Mai,+H%C3%A0+N%E1%BB%99i/@21.0121062,105.7786835,12z/data=!3m1!4b1!4m13!4m12!1m5!1m1!1s0x3135aa56df16eb79:0xbc0d5be168744567!2m2!1d105.8334515!2d21.0638965!1m5!1m1!1s0x3135ad87ec0c0fb3:0x68febf9c7cfbdfd0!2m2!1d105.8382136!2d20.9600241?hl=vi</t>
      </text>
    </comment>
    <comment authorId="0" ref="L314">
      <text>
        <t xml:space="preserve">======
ID#AAAAakniZGM
Admin    (2022-06-04 20:26:48)
https://www.google.com/maps/dir/107+Xu%C3%A2n+Di%E1%BB%87u,+Qu%E1%BA%A3ng+An,+T%C3%A2y+H%E1%BB%93,+H%C3%A0+N%E1%BB%99i/Tr%C6%B0%E1%BB%9Dng+Ti%E1%BB%83u+h%E1%BB%8Dc+Ngh%C4%A9a+T%C3%A2n,+T%C3%B4+Hi%E1%BB%87u,+Khu+t%E1%BA%ADp+th%E1%BB%83+Ngh%C4%A9a+T%C3%A2n,+Ngh%C4%A9a+T%C3%A2n,+C%E1%BA%A7u+Gi%E1%BA%A5y,+H%C3%A0+N%E1%BB%99i/@21.0600903,105.7932689,14z/data=!3m1!4b1!4m14!4m13!1m5!1m1!1s0x3135aaf77784f4ad:0x67186e54a9e17f1d!2m2!1d105.8259395!2d21.0685012!1m5!1m1!1s0x3135ab30a241547d:0xbb0cc0abdbc22d6e!2m2!1d105.7954941!2d21.0423357!3e0?hl=vi</t>
      </text>
    </comment>
    <comment authorId="0" ref="I479">
      <text>
        <t xml:space="preserve">======
ID#AAAAakniZGI
Admin    (2022-06-04 20:26:48)
https://www.google.com/maps/dir/98+P.+T%E1%BB%AB+Hoa,+Qu%E1%BA%A3ng+An,+T%C3%A2y+H%E1%BB%93,+H%C3%A0+N%E1%BB%99i,+Vi%E1%BB%87t+Nam/Tr%C6%B0%E1%BB%9Dng+Ti%E1%BB%83u+h%E1%BB%8Dc+Nh%E1%BA%ADt+T%C3%A2n,+%C4%90%C6%B0%E1%BB%9Dng+%C3%82u+C%C6%A1,+Nh%E1%BA%ADt+T%C3%A2n,+T%C3%A2y+H%E1%BB%93,+H%C3%A0+N%E1%BB%99i/@21.042948,105.7811642,13z/data=!4m14!4m13!1m5!1m1!1s0x3135aa557080beaf:0xdeb6200841cc91a!2m2!1d105.8297275!2d21.0580236!1m5!1m1!1s0x3135aaf39b266a69:0x9252d7877f875d3f!2m2!1d105.8223333!2d21.076144!3e0?hl=vi</t>
      </text>
    </comment>
    <comment authorId="0" ref="O74">
      <text>
        <t xml:space="preserve">======
ID#AAAAakniZGE
Admin    (2022-06-04 20:26:48)
https://www.google.com/maps/dir/92+Xu%C3%A2n+Di%E1%BB%87u,+Qu%E1%BA%A3ng+An,+T%C3%A2y+H%E1%BB%93,+H%C3%A0+N%E1%BB%99i/Tr%C6%B0%E1%BB%9Dng+Ti%E1%BB%83u+h%E1%BB%8Dc+L%C3%AA+Ng%E1%BB%8Dc+H%C3%A2n,+L%C3%B2+%C4%90%C3%BAc,+Ph%E1%BA%A1m+%C4%90%C3%ACnh+H%E1%BB%93,+Hai+B%C3%A0+Tr%C6%B0ng,+H%C3%A0+N%E1%BB%99i/@21.0392603,105.8284286,14z/data=!3m1!4b1!4m13!4m12!1m5!1m1!1s0x3135aaf89dc56db3:0x89d59da052f63f2d!2m2!1d105.8301976!2d21.0624516!1m5!1m1!1s0x3135abf242d0639b:0x1bf6818a43aad4c8!2m2!1d105.8561293!2d21.0167981?hl=vi</t>
      </text>
    </comment>
    <comment authorId="0" ref="F495">
      <text>
        <t xml:space="preserve">======
ID#AAAAakniZGA
Admin    (2022-06-04 20:26:48)
https://www.google.com/maps/dir/52,+28+%C4%90%C6%B0%E1%BB%9Dng+T%C3%B4+Ng%E1%BB%8Dc+V%C3%A2n,+Qu%E1%BA%A3ng+An,+T%C3%A2y+H%E1%BB%93,+H%C3%A0+N%E1%BB%99i,+Vi%E1%BB%87t+Nam/Tr%C6%B0%E1%BB%9Dng+Ti%E1%BB%83u+h%E1%BB%8Dc+Ngh%C4%A9a+%C4%90%C3%B4,+Ho%C3%A0ng+Qu%E1%BB%91c+Vi%E1%BB%87t,+Ngh%C4%A9a+%C4%90%C3%B4,+C%E1%BA%A7u+Gi%E1%BA%A5y,+H%C3%A0+N%E1%BB%99i/@21.0615585,105.7927952,14z/data=!3m1!4b1!4m14!4m13!1m5!1m1!1s0x3135aaf76419da87:0xade5b14d9eca8c61!2m2!1d105.8250372!2d21.0682658!1m5!1m1!1s0x3135ab253294877b:0xd74f46801b48a8c0!2m2!1d105.7958205!2d21.0468025!3e0?hl=vi</t>
      </text>
    </comment>
    <comment authorId="0" ref="I430">
      <text>
        <t xml:space="preserve">======
ID#AAAAakniZF8
Admin    (2022-06-04 20:26:48)
https://www.google.com/maps/dir/88+Ng%E1%BB%8Dc+H%C3%A0,+Ba+%C4%90%C3%ACnh,+H%C3%A0+N%E1%BB%99i/Tr%C6%B0%E1%BB%9Dng+Ti%E1%BB%83u+h%E1%BB%8Dc+Nguy%E1%BB%85n+Tra%CC%83i,+Ph%E1%BB%91+Kh%C6%B0%C6%A1ng+Trung,+Kh%C6%B0%C6%A1ng+Trung,+Thanh+Xu%C3%A2n,+H%C3%A0+N%E1%BB%99i/@21.0166586,105.7990818,14z/data=!3m1!4b1!4m14!4m13!1m5!1m1!1s0x3135ab0a1351beb7:0x1efbacc436f7a135!2m2!1d105.8279622!2d21.0371203!1m5!1m1!1s0x3135ac8fd62956eb:0xa9f8a60938b4e64f!2m2!1d105.8171586!2d20.9962279!3e0?hl=vi</t>
      </text>
    </comment>
    <comment authorId="0" ref="F505">
      <text>
        <t xml:space="preserve">======
ID#AAAAakniZF4
Admin    (2022-06-04 20:26:48)
https://www.google.com/maps/dir/22+V%C3%B5ng+Th%E1%BB%8B,+B%C6%B0%E1%BB%9Fi,+T%C3%A2y+H%E1%BB%93,+H%C3%A0+N%E1%BB%99i,+Vi%E1%BB%87t+Nam/Tr%C6%B0%E1%BB%9Dng+Ti%E1%BB%83u+H%E1%BB%8Dc+D%E1%BB%8Bch+V%E1%BB%8Dng+B,+Nguy%E1%BB%85n+Kh%C3%A1nh+To%C3%A0n,+D%E1%BB%8Bch+V%E1%BB%8Dng,+C%E1%BA%A7u+Gi%E1%BA%A5y,+H%C3%A0+N%E1%BB%99i/@21.0418461,105.7935325,15z/data=!3m1!4b1!4m14!4m13!1m5!1m1!1s0x3135ab1951739c97:0x9a92f384223643be!2m2!1d105.8109919!2d21.0511761!1m5!1m1!1s0x3135ab483fffffff:0xbba88b54ce8786f3!2m2!1d105.7966553!2d21.0384327!3e0?hl=vi</t>
      </text>
    </comment>
    <comment authorId="0" ref="L70">
      <text>
        <t xml:space="preserve">======
ID#AAAAakniZF0
Admin    (2022-06-04 20:26:48)
https://www.google.com/maps/dir/50+Xu%C3%A2n+Di%E1%BB%87u,+Qu%E1%BA%A3ng+An,+T%C3%A2y+H%E1%BB%93,+H%C3%A0+N%E1%BB%99i/Tr%C6%B0%E1%BB%9Dng+Ti%E1%BB%83u+h%E1%BB%8Dc+%C4%90%E1%BB%8Bnh+C%C3%B4ng,+%C4%90%E1%BB%8Bnh+C%C3%B4ng+H%E1%BA%A1,+%C4%90%E1%BB%8Bnh+C%C3%B4ng,+Ho%C3%A0ng+Mai,+H%C3%A0+N%E1%BB%99i/@21.0215892,105.8018109,13z/data=!3m1!4b1!4m13!4m12!1m5!1m1!1s0x3135aaff3662aa8b:0x7666bc464041839f!2m2!1d105.8310936!2d21.0617507!1m5!1m1!1s0x3135acf5afed955f:0x1a3e704ba4f7d2ab!2m2!1d105.8267669!2d20.9831714?hl=vi</t>
      </text>
    </comment>
    <comment authorId="0" ref="R69">
      <text>
        <t xml:space="preserve">======
ID#AAAAakniZFw
Admin    (2022-06-04 20:26:48)
https://www.google.com/maps/dir/50+Xu%C3%A2n+Di%E1%BB%87u,+Qu%E1%BA%A3ng+An,+T%C3%A2y+H%E1%BB%93,+H%C3%A0+N%E1%BB%99i/Tr%C6%B0%E1%BB%9Dng+ti%E1%BB%83u+h%E1%BB%8Dc+%C4%90%C3%B4ng+Ng%E1%BA%A1c+A,+%C4%90%C3%B4ng+Ng%E1%BA%A1c,+T%E1%BB%AB+Li%C3%AAm,+H%C3%A0+N%E1%BB%99i/@21.0773577,105.7872808,14z/data=!3m1!4b1!4m13!4m12!1m5!1m1!1s0x3135aaff3662aa8b:0x7666bc464041839f!2m2!1d105.8310936!2d21.0617507!1m5!1m1!1s0x3134553596196de1:0xfaf882a94e7bc89!2m2!1d105.7775013!2d21.0876527?hl=vi</t>
      </text>
    </comment>
    <comment authorId="0" ref="O269">
      <text>
        <t xml:space="preserve">======
ID#AAAAakniZFs
Admin    (2022-06-04 20:26:48)
https://www.google.com/maps/dir/699+%C4%90%C6%B0%E1%BB%9Dng+L%E1%BA%A1c+Long+Qu%C3%A2n,+Ph%C3%BA+Th%C6%B0%E1%BB%A3ng,+T%C3%A2y+H%E1%BB%93,+H%C3%A0+N%E1%BB%99i/Tr%C6%B0%E1%BB%9Dng+Ti%E1%BB%83u+h%E1%BB%8Dc+Phan+Chu+Trinh,+Nguy%E1%BB%85n+Th%C3%A1i+H%E1%BB%8Dc,+%C4%90i%E1%BB%87n+Bi%C3%AAn,+Ba+%C4%90%C3%ACnh,+H%C3%A0+N%E1%BB%99i/@21.0593389,105.7983643,14z/data=!4m14!4m13!1m5!1m1!1s0x3135aaef2f704c73:0x705b424e58b79bf4!2m2!1d105.8169418!2d21.0804006!1m5!1m1!1s0x3135ab984881d2d3:0xcb34a710c6e037f9!2m2!1d105.8392439!2d21.0297764!3e0?hl=vi</t>
      </text>
    </comment>
    <comment authorId="0" ref="I414">
      <text>
        <t xml:space="preserve">======
ID#AAAAakniZFo
Admin    (2022-06-04 20:26:48)
https://www.google.com/maps/dir/66+P.+Tr%E1%BB%8Bnh+C%C3%B4ng+S%C6%A1n,+Nh%E1%BA%ADt+T%C3%A2n,+T%C3%A2y+H%E1%BB%93,+H%C3%A0+N%E1%BB%99i,+Vi%E1%BB%87t+Nam/Tr%C6%B0%E1%BB%9Dng+Ti%E1%BB%83u+h%E1%BB%8Dc+Vi%E1%BB%87t+H%C6%B0ng,+Hoa+L%C3%A2m,+Tr%C6%B0%E1%BB%9Dng+L%C3%A2m,+Vi%E1%BB%87t+H%C6%B0ng,+Long+Bi%C3%AAn,+H%C3%A0+N%E1%BB%99i/@21.0798094,105.8195086,13z/data=!3m1!4b1!4m14!4m13!1m5!1m1!1s0x3135aaf281d352e9:0xcba5b870a7842fdc!2m2!1d105.8172518!2d21.0773822!1m5!1m1!1s0x3135a99ed2d85703:0xe71858f108f5d335!2m2!1d105.8960718!2d21.0552479!3e0?hl=vi</t>
      </text>
    </comment>
    <comment authorId="0" ref="I140">
      <text>
        <t xml:space="preserve">======
ID#AAAAakniZFk
Admin    (2022-06-04 20:26:48)
https://www.google.com/maps/dir/98+P.+T%E1%BB%AB+Hoa,+Qu%E1%BA%A3ng+An,+T%C3%A2y+H%E1%BB%93,+H%C3%A0+N%E1%BB%99i,+Vi%E1%BB%87t+Nam/Tr%C6%B0%E1%BB%9Dng+Ti%E1%BB%83u+h%E1%BB%8Dc+Qu%E1%BB%B3nh+Mai,+Ph%E1%BB%91+8%2F3,+Qu%E1%BB%B3nh+Mai,+Hai+B%C3%A0+Tr%C6%B0ng,+H%C3%A0+N%E1%BB%99i/@21.0311226,105.8147075,13z/data=!3m1!4b1!4m13!4m12!1m5!1m1!1s0x3135aa557080beaf:0xdeb6200841cc91a!2m2!1d105.8297275!2d21.0580236!1m5!1m1!1s0x3135ac095b8e2e5f:0xb0806e11da1b8301!2m2!1d105.8590754!2d21.0017778?hl=vi</t>
      </text>
    </comment>
    <comment authorId="0" ref="F100">
      <text>
        <t xml:space="preserve">======
ID#AAAAakniZFg
Admin    (2022-06-04 20:26:48)
https://www.google.com/maps/dir/Ng%C3%B5+279+%C4%90%E1%BB%99i+C%E1%BA%A5n,+Ng%E1%BB%8Dc+H%C3%A0,+Ba+%C4%90%C3%ACnh,+H%C3%A0+N%E1%BB%99i,+Vi%E1%BB%87t+Nam/Tr%C6%B0%E1%BB%9Dng+THCS+Thanh+Am,+Th%C6%B0%E1%BB%A3ng+Thanh,+Long+Bi%C3%AAn,+H%C3%A0+N%E1%BB%99i/@21.0554024,105.8263203,13z/data=!3m1!4b1!4m13!4m12!1m5!1m1!1s0x3135ab0cfefbea87:0x101cabbaec2b41a6!2m2!1d105.8205144!2d21.0372557!1m5!1m1!1s0x3135a9eb7738e799:0x269385781afbe71d!2m2!1d105.893139!2d21.0744763?hl=vi</t>
      </text>
    </comment>
    <comment authorId="0" ref="F214">
      <text>
        <t xml:space="preserve">======
ID#AAAAakniZFc
Admin    (2022-06-04 20:26:48)
Thị,+Bưởi,+Tây+Hồ,+Hà+Nội/Trường+THCS+Tam+Hịêp,+Huỳnh+Cung,+Tam+Hiệp,+Thanh+Trì,+Hà+Nội/@21.0006251,105.7444739,12z/data=!3m1!4b1!4m14!4m13!1m5!1m1!1s0x3135ab193957334b:0xd8f5cbb430124592!2m2!1d105.8095257!2d21.0509063!1m5!1m1!1s0x3135ada7eb71043f:0x294f147237050d3f!2m2!1d105.8303141!2d20.9501534!3e0?hl=vi</t>
      </text>
    </comment>
    <comment authorId="0" ref="L15">
      <text>
        <t xml:space="preserve">======
ID#AAAAakniZFY
Admin    (2022-06-04 20:26:48)
https://www.google.com/maps/dir/Ng.+19+%C4%90%C3%B4ng+T%C3%A1c,+%C4%90%C3%B4ng+T%C3%A1c,+Kim+Li%C3%AAn,+%C4%90%E1%BB%91ng+%C4%90a,+H%C3%A0+N%E1%BB%99i,+Vi%E1%BB%87t+Nam/Tr%C6%B0%E1%BB%9Dng+Ti%E1%BB%83u+h%E1%BB%8Dc+B%C3%ACnh+Minh,+Th%E1%BB%A3+Nhu%E1%BB%99m,+Tr%E1%BA%A7n+H%C6%B0ng+%C4%90%E1%BA%A1o,+Ho%C3%A0n+Ki%E1%BA%BFm,+H%C3%A0+N%E1%BB%99i/@21.0139885,105.8320951,15z/data=!3m1!4b1!4m13!4m12!1m5!1m1!1s0x3135ac7ede7b1e1b:0xc2e468a804a2da07!2m2!1d105.8337252!2d21.0049692!1m5!1m1!1s0x3135ab96f99a170f:0xe2bbc2d48e3bbb7b!2m2!1d105.8479094!2d21.0233824?hl=vi</t>
      </text>
    </comment>
    <comment authorId="0" ref="L320">
      <text>
        <t xml:space="preserve">======
ID#AAAAakniZFU
Admin    (2022-06-04 20:26:48)
https://www.google.com/maps/dir/161,+21+%C4%90.+N%C6%B0%E1%BB%9Bc+Ph%E1%BA%A7n+Lan,+T%E1%BB%A9+Li%C3%AAn,+T%C3%A2y+H%E1%BB%93,+H%C3%A0+N%E1%BB%99i,+Vi%E1%BB%87t+Nam/Tr%C6%B0%E1%BB%9Dng+ti%E1%BB%83u+h%E1%BB%8Dc+Th%C3%BAy+L%C4%A9nh,+Th%C3%BAy+L%C4%A9nh,+L%C4%A9nh+Nam,+Ho%C3%A0ng+Mai,+H%C3%A0+N%E1%BB%99i/@21.0204895,105.8383264,13z/data=!3m1!4b1!4m14!4m13!1m5!1m1!1s0x3135aa582d04b36f:0x7506e515b882141c!2m2!1d105.8319856!2d21.0675471!1m5!1m1!1s0x3135ae93eff432c1:0xf26e0a7fa3d67961!2m2!1d105.8944814!2d20.9733444!3e0?hl=vi</t>
      </text>
    </comment>
    <comment authorId="0" ref="L440">
      <text>
        <t xml:space="preserve">======
ID#AAAAakniZFQ
Admin    (2022-06-04 20:26:48)
https://www.google.com/maps/dir/107+Xu%C3%A2n+Di%E1%BB%87u,+Qu%E1%BA%A3ng+An,+T%C3%A2y+H%E1%BB%93,+H%C3%A0+N%E1%BB%99i/Tr%C6%B0%E1%BB%9Dng+Ti%E1%BB%83u+h%E1%BB%8Dc+L%C6%B0%C6%A1ng+Y%C3%AAn,+Ng%C3%B5+63+L%C6%B0%C6%A1ng+Y%C3%AAn,+B%E1%BA%A1ch+%C4%90%E1%BA%B1ng,+Hai+B%C3%A0+Tr%C6%B0ng,+H%C3%A0+N%E1%BB%99i/@21.0390663,105.8098346,13z/data=!3m1!4b1!4m14!4m13!1m5!1m1!1s0x3135aaf77784f4ad:0x67186e54a9e17f1d!2m2!1d105.8259395!2d21.0685012!1m5!1m1!1s0x3135abf77c6ca967:0x7d24f3ecc00f388a!2m2!1d105.8637691!2d21.0095645!3e0?hl=vi</t>
      </text>
    </comment>
    <comment authorId="0" ref="F49">
      <text>
        <t xml:space="preserve">======
ID#AAAAakniZFM
Admin    (2022-06-04 20:26:48)
https://www.google.com/maps/dir/Ng%C3%B5+28+T%C3%A2y+H%E1%BB%93,+Qu%E1%BA%A3ng+An,+T%C3%A2y+H%E1%BB%93,+H%C3%A0+N%E1%BB%99i,+Vi%E1%BB%87t+Nam/Tr%C6%B0%E1%BB%9Dng+ti%E1%BB%83u+h%E1%BB%8Dc+L%C3%BD+Nam+%C4%90%E1%BA%BF,+Mi%C3%AAu+Nha,+T%C3%A2y+M%E1%BB%97,+T%E1%BB%AB+Li%C3%AAm,+H%C3%A0+N%E1%BB%99i/@21.0401027,105.7541064,13z/data=!3m1!4b1!4m13!4m12!1m5!1m1!1s0x3135aaf9be7a1623:0x56094cca959605d!2m2!1d105.8248197!2d21.06585!1m5!1m1!1s0x31345481c89b3601:0x64023f32a7e5e524!2m2!1d105.7382504!2d21.0189971?hl=vi</t>
      </text>
    </comment>
    <comment authorId="0" ref="O505">
      <text>
        <t xml:space="preserve">======
ID#AAAAakniZFI
Admin    (2022-06-04 20:26:48)
https://www.google.com/maps/dir/22+V%C3%B5ng+Th%E1%BB%8B,+B%C6%B0%E1%BB%9Fi,+T%C3%A2y+H%E1%BB%93,+H%C3%A0+N%E1%BB%99i,+Vi%E1%BB%87t+Nam/Tr%C6%B0%E1%BB%9Dng+Ti%E1%BB%83u+h%E1%BB%8Dc+D%E1%BB%8Bch+V%E1%BB%8Dng+A,+Xu%C3%A2n+Th%E1%BB%A7y,+l%C3%A0ng+V%C3%B2ng,+D%E1%BB%8Bch+V%E1%BB%8Dng+H%E1%BA%ADu,+C%E1%BA%A7u+Gi%E1%BA%A5y,+H%C3%A0+N%E1%BB%99i/@21.0443532,105.7868558,15z/data=!3m1!4b1!4m14!4m13!1m5!1m1!1s0x3135ab1951739c97:0x9a92f384223643be!2m2!1d105.8109919!2d21.0511761!1m5!1m1!1s0x3135ab4aec09d629:0x8746feff494f2c76!2m2!1d105.7836524!2d21.0352022!3e0?hl=vi</t>
      </text>
    </comment>
    <comment authorId="0" ref="F215">
      <text>
        <t xml:space="preserve">======
ID#AAAAakniZFE
Admin    (2022-06-04 20:26:48)
https://www.google.com/maps/dir/8+V%C3%B5ng+Th%E1%BB%8B,+B%C6%B0%E1%BB%9Fi,+T%C3%A2y+H%E1%BB%93,+H%C3%A0+N%E1%BB%99i/Tr%C6%B0%E1%BB%9Dng+THCS+Nh%E1%BA%ADt+T%C3%A2n,+%C4%90%C6%B0%E1%BB%9Dng+L%E1%BA%A1c+Long+Qu%C3%A2n,+Nh%E1%BA%ADt+T%C3%A2n,+T%C3%A2y+H%E1%BB%93,+H%C3%A0+N%E1%BB%99i/@21.0621252,105.8022958,15z/data=!3m1!4b1!4m14!4m13!1m5!1m1!1s0x3135ab193957334b:0xd8f5cbb430124592!2m2!1d105.8095257!2d21.0509063!1m5!1m1!1s0x3135aaeec1cce99b:0x47556dce875fa6ff!2m2!1d105.8132471!2d21.0731814!3e0?hl=vi</t>
      </text>
    </comment>
    <comment authorId="0" ref="L100">
      <text>
        <t xml:space="preserve">======
ID#AAAAakniZFA
Admin    (2022-06-04 20:26:48)
https://www.google.com/maps/dir/Ng%C3%B5+279+%C4%90%E1%BB%99i+C%E1%BA%A5n,+Ng%E1%BB%8Dc+H%C3%A0,+Ba+%C4%90%C3%ACnh,+H%C3%A0+N%E1%BB%99i,+Vi%E1%BB%87t+Nam/Tr%C6%B0%E1%BB%9Dng+THCS+Thanh+Am,+Th%C6%B0%E1%BB%A3ng+Thanh,+Long+Bi%C3%AAn,+H%C3%A0+N%E1%BB%99i/@21.0554024,105.8263203,13z/data=!3m1!4b1!4m13!4m12!1m5!1m1!1s0x3135ab0cfefbea87:0x101cabbaec2b41a6!2m2!1d105.8205144!2d21.0372557!1m5!1m1!1s0x3135a9eb7738e799:0x269385781afbe71d!2m2!1d105.893139!2d21.0744763?hl=vi</t>
      </text>
    </comment>
    <comment authorId="0" ref="O315">
      <text>
        <t xml:space="preserve">======
ID#AAAAakniZE8
Admin    (2022-06-04 20:26:48)
https://www.google.com/maps/dir/107+Xu%C3%A2n+Di%E1%BB%87u,+Qu%E1%BA%A3ng+An,+T%C3%A2y+H%E1%BB%93,+H%C3%A0+N%E1%BB%99i/Tr%C6%B0%E1%BB%9Dng+Ti%E1%BB%83u+h%E1%BB%8Dc+Kim+Li%C3%AAn,+Ho%C3%A0ng+T%C3%ADch+Tr%C3%AD,+Kim+Li%C3%AAn,+%C4%90%E1%BB%91ng+%C4%90a,+H%C3%A0+N%E1%BB%99i/@21.0381702,105.8107032,13z/data=!3m1!4b1!4m14!4m13!1m5!1m1!1s0x3135aaf77784f4ad:0x67186e54a9e17f1d!2m2!1d105.8259395!2d21.0685012!1m5!1m1!1s0x3135ac789620b393:0xf90f174f567edfef!2m2!1d105.8363862!2d21.0079255!3e0?hl=vi</t>
      </text>
    </comment>
    <comment authorId="0" ref="R554">
      <text>
        <t xml:space="preserve">======
ID#AAAAakniZE4
Admin    (2022-06-04 20:26:48)
https://www.google.com/maps/dir/66+Xu%C3%A2n+Di%E1%BB%87u,+Qu%E1%BA%A3ng+An,+T%C3%A2y+H%E1%BB%93,+H%C3%A0+N%E1%BB%99i/Tr%C6%B0%E1%BB%9Dng+ti%E1%BB%83u+h%E1%BB%8Dc+Ph%C3%BA+Th%C6%B0%E1%BB%A3ng,+Ph%C3%BA+Gia,+Ph%C3%BA+X%C3%A1,+Ph%C3%BA+Th%C6%B0%E1%BB%A3ng,+T%C3%A2y+H%E1%BB%93,+H%C3%A0+N%E1%BB%99i/@21.0744376,105.8025476,14z/data=!3m1!4b1!4m14!4m13!1m5!1m1!1s0x3135aa5621fa0a77:0x86a00659d52c9c4!2m2!1d105.8306574!2d21.0620363!1m5!1m1!1s0x3135aa942907a8bd:0xf1f40723f9176ca8!2m2!1d105.8097553!2d21.0868826!3e0?hl=vi</t>
      </text>
    </comment>
    <comment authorId="0" ref="I335">
      <text>
        <t xml:space="preserve">======
ID#AAAAakniZE0
Admin    (2022-06-04 20:26:48)
https://www.google.com/maps/dir/219+Ph%C3%B4%CC%81+Trung+Ki%CC%81nh,+Y%C3%AAn+Ho%C3%A0,+C%E1%BA%A7u+Gi%E1%BA%A5y,+H%C3%A0+N%E1%BB%99i/Tr%C6%B0%E1%BB%9Dng+Ti%E1%BB%83u+h%E1%BB%8Dc+Kim+Li%C3%AAn,+Ho%C3%A0ng+T%C3%ADch+Tr%C3%AD,+Kim+Li%C3%AAn,+%C4%90%E1%BB%91ng+%C4%90a,+H%C3%A0+N%E1%BB%99i/@21.011861,105.7966736,14z/data=!3m1!4b1!4m14!4m13!1m5!1m1!1s0x3135ab50d9500a4f:0x3490fb756ccc73a6!2m2!1d105.7915598!2d21.0200639!1m5!1m1!1s0x3135ac789620b393:0xf90f174f567edfef!2m2!1d105.8363862!2d21.0079255!3e0?hl=vi</t>
      </text>
    </comment>
    <comment authorId="0" ref="O414">
      <text>
        <t xml:space="preserve">======
ID#AAAAakniZEw
Admin    (2022-06-04 20:26:48)
https://www.google.com/maps/dir/66+P.+Tr%E1%BB%8Bnh+C%C3%B4ng+S%C6%A1n,+Nh%E1%BA%ADt+T%C3%A2n,+T%C3%A2y+H%E1%BB%93,+H%C3%A0+N%E1%BB%99i,+Vi%E1%BB%87t+Nam/Tr%C6%B0%E1%BB%9Dng+Ti%E1%BB%83u+h%E1%BB%8Dc+Vi%E1%BB%87t+H%C6%B0ng,+Hoa+L%C3%A2m,+Tr%C6%B0%E1%BB%9Dng+L%C3%A2m,+Vi%E1%BB%87t+H%C6%B0ng,+Long+Bi%C3%AAn,+H%C3%A0+N%E1%BB%99i/@21.0798094,105.8195086,13z/data=!3m1!4b1!4m14!4m13!1m5!1m1!1s0x3135aaf281d352e9:0xcba5b870a7842fdc!2m2!1d105.8172518!2d21.0773822!1m5!1m1!1s0x3135a99ed2d85703:0xe71858f108f5d335!2m2!1d105.8960718!2d21.0552479!3e0?hl=vi</t>
      </text>
    </comment>
    <comment authorId="0" ref="O389">
      <text>
        <t xml:space="preserve">======
ID#AAAAakniZEs
Admin    (2022-06-04 20:26:48)
https://www.google.com/maps/dir/28+Ng%C3%B5+31+-+Xu%C3%A2n+Di%E1%BB%87u,+Qu%E1%BA%A3ng+An,+T%C3%A2y+H%E1%BB%93,+H%C3%A0+N%E1%BB%99i/Tr%C6%B0%E1%BB%9Dng+Ti%E1%BB%83u+h%E1%BB%8Dc+Mai+%C4%90%E1%BB%99ng,+Ph%E1%BB%91+Mai+%C4%90%E1%BB%99ng,+Mai+%C4%90%E1%BB%99ng,+Hai+B%C3%A0+Tr%C6%B0ng,+H%C3%A0+N%E1%BB%99i/@21.0268944,105.8116549,13z/data=!3m1!4b1!4m14!4m13!1m5!1m1!1s0x3135aaf8b411413b:0xa7e915e225b82187!2m2!1d105.8278429!2d21.0620992!1m5!1m1!1s0x3135ac10e709f019:0x8797d6526b3331a4!2m2!1d105.8618624!2d20.9905658!3e0?hl=vi</t>
      </text>
    </comment>
    <comment authorId="0" ref="F160">
      <text>
        <t xml:space="preserve">======
ID#AAAAakniZEo
Admin    (2022-06-04 20:26:48)
https://www.google.com/maps/dir/50+Ng%C3%B5+31+-+Xu%C3%A2n+Di%E1%BB%87u,+Qu%E1%BA%A3ng+An,+T%C3%A2y+H%E1%BB%93,+H%C3%A0+N%E1%BB%99i,+Vi%E1%BB%87t+Nam/Tr%C6%B0%E1%BB%9Dng+Ti%E1%BB%83u+H%E1%BB%8Dc+D%E1%BB%8Bch+V%E1%BB%8Dng+B,+Nguy%E1%BB%85n+Kh%C3%A1nh+To%C3%A0n,+D%E1%BB%8Bch+V%E1%BB%8Dng,+C%E1%BA%A7u+Gi%E1%BA%A5y,+H%C3%A0+N%E1%BB%99i/@21.0579851,105.7994544,14z/data=!3m1!4b1!4m13!4m12!1m5!1m1!1s0x3135aaff3b436815:0xf40b5e9806ad6028!2m2!1d105.8273025!2d21.0612634!1m5!1m1!1s0x3135ab483fffffff:0xbba88b54ce8786f3!2m2!1d105.7966553!2d21.0384327?hl=vi</t>
      </text>
    </comment>
    <comment authorId="0" ref="R39">
      <text>
        <t xml:space="preserve">======
ID#AAAAakniZEk
Admin    (2022-06-04 20:26:48)
https://www.google.com/maps/dir/Ng%C3%B5+31+-+Xu%C3%A2n+Di%E1%BB%87u,+Qu%E1%BA%A3ng+An,+T%C3%A2y+H%E1%BB%93,+H%C3%A0+N%E1%BB%99i,+Vi%E1%BB%87t+Nam/Tr%C6%B0%E1%BB%9Dng+Ti%E1%BB%83u+h%E1%BB%8Dc+L%C3%AA+V%C4%83n+T%C3%A1m,+Ngo%CC%83+40+Ta%CC%A3+Quang+B%C6%B0%CC%89u,+B%C3%A1ch+Khoa,+Hai+B%C3%A0+Tr%C6%B0ng,+H%C3%A0+N%E1%BB%99i/@21.0325309,105.8068078,13z/data=!3m1!4b1!4m13!4m12!1m5!1m1!1s0x3135aaff4b507287:0xcc74c8c103c0950f!2m2!1d105.8277791!2d21.0617925!1m5!1m1!1s0x3135ac76b977c32d:0xbaeb918a53542992!2m2!1d105.8454552!2d21.0030499?hl=vi</t>
      </text>
    </comment>
    <comment authorId="0" ref="I199">
      <text>
        <t xml:space="preserve">======
ID#AAAAakniZEg
Admin    (2022-06-04 20:26:48)
https://www.google.com/maps/dir/17+D%E1%BB%91c+Tam+%C4%90a,+Th%E1%BB%A5y+Khu%C3%AA,+Ba+%C4%90%C3%ACnh,+H%C3%A0+N%E1%BB%99i/Tr%C6%B0%E1%BB%9Dng+Ti%E1%BB%83u+h%E1%BB%8Dc+Y%C3%AAn+H%C3%B2a,+Ph%E1%BB%91+H%E1%BA%A1+Y%C3%AAn+Quy%E1%BA%BFt,+Y%C3%AAn+Ho%C3%A0,+C%E1%BA%A7u+Gi%E1%BA%A5y,+H%C3%A0+N%E1%BB%99i/@21.02857,105.7859201,14z/data=!3m1!4b1!4m14!4m13!1m5!1m1!1s0x3135ab0fc9c0b901:0x392a960f7af82ee0!2m2!1d105.8186147!2d21.0428171!1m5!1m1!1s0x3135ab5a6e0c6e17:0xd57f35472c675c7a!2m2!1d105.7938834!2d21.0203126!3e0?hl=vi</t>
      </text>
    </comment>
    <comment authorId="0" ref="L550">
      <text>
        <t xml:space="preserve">======
ID#AAAAakniZEc
Admin    (2022-06-04 20:26:48)
https://www.google.com/maps/dir/12,+19+%C4%90%C6%B0%E1%BB%9Dng+T%C3%B4+Ng%E1%BB%8Dc+V%C3%A2n,+Qu%E1%BA%A3ng+An,+T%C3%A2y+H%E1%BB%93,+H%C3%A0+N%E1%BB%99i,+Vi%E1%BB%87t+Nam/Tr%C6%B0%E1%BB%9Dng+Ti%E1%BB%83u+h%E1%BB%8Dc+Ngh%C4%A9a+%C4%90%C3%B4,+Ho%C3%A0ng+Qu%E1%BB%91c+Vi%E1%BB%87t,+Ngh%C4%A9a+%C4%90%C3%B4,+C%E1%BA%A7u+Gi%E1%BA%A5y,+H%C3%A0+N%E1%BB%99i/@21.059535,105.7926085,14z/data=!4m14!4m13!1m5!1m1!1s0x3135aafa080912d7:0xb6d05e21af01c746!2m2!1d105.8248692!2d21.0681552!1m5!1m1!1s0x3135ab253294877b:0xd74f46801b48a8c0!2m2!1d105.7958205!2d21.0468025!3e0?hl=vi</t>
      </text>
    </comment>
    <comment authorId="0" ref="R324">
      <text>
        <t xml:space="preserve">======
ID#AAAAakniZEY
Admin    (2022-06-04 20:26:48)
https://www.google.com/maps/dir/%C4%90.+Ven+H%E1%BB%93+Ba+M%E1%BA%ABu,+Ph%C6%B0%C6%A1ng+Li%C3%AAn,+%C4%90%E1%BB%91ng+%C4%90a,+H%C3%A0+N%E1%BB%99i,+Vi%E1%BB%87t+Nam/Tr%C6%B0%E1%BB%9Dng+Ti%E1%BB%83u+h%E1%BB%8Dc+Tr%E1%BA%A7n+Qu%E1%BB%91c+To%E1%BA%A3n,+Nh%C3%A0+Chung,+H%C3%A0ng+Tr%E1%BB%91ng,+Ho%C3%A0n+Ki%E1%BA%BFm,+H%C3%A0+N%E1%BB%99i/@21.0173018,105.8370072,15z/data=!3m1!4b1!4m14!4m13!1m5!1m1!1s0x3135ab862f9f7971:0xd6f61787995e40e8!2m2!1d105.8410907!2d21.012183!1m5!1m1!1s0x3135ab94f02ccb8b:0xc81d73a81aa2f0e0!2m2!1d105.8504746!2d21.0270672!3e0?hl=vi</t>
      </text>
    </comment>
    <comment authorId="0" ref="I29">
      <text>
        <t xml:space="preserve">======
ID#AAAAakniZEU
Admin    (2022-06-04 20:26:48)
https://www.google.com/maps/dir/236,+11+%C4%90.+%C3%82u+C%C6%A1,+Nh%E1%BA%ADt+T%C3%A2n,+T%C3%A2y+H%E1%BB%93,+H%C3%A0+N%E1%BB%99i,+Vi%E1%BB%87t+Nam/Tr%C6%B0%E1%BB%9Dng+Ti%C3%AA%CC%89u+ho%CC%A3c+Trung+Y%C3%AAn,+Nguy%E1%BB%85n+Ch%C3%A1nh,+Khu+%C4%91%C3%B4+th%E1%BB%8B+Nam+Trung+Y%C3%AAn,+Trung+Ho%C3%A0,+C%E1%BA%A7u+Gi%E1%BA%A5y,+H%C3%A0+N%E1%BB%99i/@21.0418823,105.7673073,13z/data=!3m1!4b1!4m13!4m12!1m5!1m1!1s0x3135aaf6f623c601:0x499319347e92217b!2m2!1d105.8260848!2d21.0714661!1m5!1m1!1s0x3135aca7ddd1a65d:0x97f9b1bdd892918b!2m2!1d105.7940758!2d21.0111921?hl=vi</t>
      </text>
    </comment>
    <comment authorId="0" ref="F365">
      <text>
        <t xml:space="preserve">======
ID#AAAAakniZEQ
Admin    (2022-06-04 20:26:48)
https://www.google.com/maps/dir/Ng%C3%B5+11+%C4%90%C6%B0%E1%BB%9Dng+T%C3%A2y+H%E1%BB%93,+Qu%E1%BA%A3ng+An,+T%C3%A2y+H%E1%BB%93,+H%C3%A0+N%E1%BB%99i,+Vi%E1%BB%87t+Nam/Tr%C6%B0%E1%BB%9Dng+THCS+Ng%C3%B4+Gia+T%E1%BB%B1,+Lane+528,+%C4%90%E1%BB%A9c+Giang,+Long+Bi%C3%AAn,+H%C3%A0+N%E1%BB%99i/@21.0798094,105.8257843,13z/data=!3m1!4b1!4m14!4m13!1m5!1m1!1s0x3135aaf9b415e31d:0xe17950311b14486b!2m2!1d105.8261232!2d21.0655086!1m5!1m1!1s0x3135a9b8dab02559:0xf994af9651521b51!2m2!1d105.9058535!2d21.0691832!3e0?hl=vi</t>
      </text>
    </comment>
    <comment authorId="0" ref="F409">
      <text>
        <t xml:space="preserve">======
ID#AAAAakniZEM
Admin    (2022-06-04 20:26:48)
+Quảng+An,+Tây+Hồ,+Hà+Nội/Trường+THCS+Phú+Thượng,+Phú+Gia,+Phú+Xá,+Phú+Thượng,+Tây+Hồ,+Hà+Nội/@21.074479,105.8019692,14z/data=!3m1!4b1!4m14!4m13!1m5!1m1!1s0x3135aaf8b411413b:0xa7e915e225b82187!2m2!1d105.8278429!2d21.0620992!1m5!1m1!1s0x3135aa9424f0e4c5:0x17b4b0221222c0e1!2m2!1d105.809941!2d21.0864234!3e0?hl=vi</t>
      </text>
    </comment>
    <comment authorId="0" ref="F130">
      <text>
        <t xml:space="preserve">======
ID#AAAAakniZEI
Admin    (2022-06-04 20:26:48)
https://www.google.com/maps/dir/65+To+Ngoc+Van,+%C4%90%C6%B0%E1%BB%9Dng+T%C3%B4+Ng%E1%BB%8Dc+V%C3%A2n,+Qu%E1%BA%A3ng+An,+T%C3%A2y+H%E1%BB%93,+H%C3%A0+N%E1%BB%99i/Tr%C6%B0%E1%BB%9Dng+Ti%E1%BB%83u+h%E1%BB%8Dc+Ng%C3%B4+Quy%E1%BB%81n,+Ng%C3%B5+Qu%E1%BB%B3nh,+Qu%E1%BB%B3nh+L%C3%B4i,+Hai+B%C3%A0+Tr%C6%B0ng,+H%C3%A0+N%E1%BB%99i/@21.0365127,105.8110481,13z/data=!4m13!4m12!1m5!1m1!1s0x3135aaf0a8302a9d:0xa0134f69a67a00e4!2m2!1d105.8225736!2d21.0681069!1m5!1m1!1s0x3135ac0c13b6b05d:0xc12d097903cffd50!2m2!1d105.8568276!2d21.0004253?hl=vi</t>
      </text>
    </comment>
    <comment authorId="0" ref="R425">
      <text>
        <t xml:space="preserve">======
ID#AAAAakniZEE
Admin    (2022-06-04 20:26:48)
https://www.google.com/maps/dir/80+Ph%E1%BB%91+T%E1%BB%AB+Hoa,+Qu%E1%BA%A3ng+An,+T%C3%A2y+H%E1%BB%93,+H%C3%A0+N%E1%BB%99i/Tr%C6%B0%E1%BB%9Dng+Ti%E1%BB%83u+h%E1%BB%8Dc+Trung+Hi%E1%BB%81n,+Ng%C3%B5+Tr%E1%BA%A1i+C%C3%A1,+Tr%C6%B0%C6%A1ng+%C4%90%E1%BB%8Bnh,+Hai+B%C3%A0+Tr%C6%B0ng,+H%C3%A0+N%E1%BB%99i/@21.0262723,105.8125042,13z/data=!3m1!4b1!4m14!4m13!1m5!1m1!1s0x3135aa5575a5ef9f:0xdda1d06b607a9e3a!2m2!1d105.830288!2d21.0585025!1m5!1m1!1s0x3135ac6dad755343:0xa1ed61aee63e2689!2m2!1d105.848881!2d20.9933058!3e0?hl=vi</t>
      </text>
    </comment>
    <comment authorId="0" ref="L139">
      <text>
        <t xml:space="preserve">======
ID#AAAAakniZEA
Admin    (2022-06-04 20:26:48)
https://www.google.com/maps/dir/98+P.+T%E1%BB%AB+Hoa,+Qu%E1%BA%A3ng+An,+T%C3%A2y+H%E1%BB%93,+H%C3%A0+N%E1%BB%99i,+Vi%E1%BB%87t+Nam/Tr%C6%B0%E1%BB%9Dng+Ti%E1%BB%83u+h%E1%BB%8Dc+C%E1%BB%95+Nhu%E1%BA%BF+2B,+Ng%C3%B5+145+%C4%90%C6%B0%E1%BB%9Dng+C%E1%BB%95+Nhu%E1%BA%BF,+C%E1%BB%95+Nhu%E1%BA%BF+2,+T%E1%BB%AB+Li%C3%AAm,+H%C3%A0+N%E1%BB%99i/@21.0743237,105.7892576,14z/data=!3m1!4b1!4m13!4m12!1m5!1m1!1s0x3135aa557080beaf:0xdeb6200841cc91a!2m2!1d105.8297275!2d21.0580236!1m5!1m1!1s0x3134552a6d426e0d:0x50830eb064fd34a0!2m2!1d105.7778025!2d21.0616053?hl=vi</t>
      </text>
    </comment>
    <comment authorId="0" ref="R204">
      <text>
        <t xml:space="preserve">======
ID#AAAAakniZD8
Admin    (2022-06-04 20:26:48)
https://www.google.com/maps/dir/58+P.+T%E1%BB%AB+Hoa,+Qu%E1%BA%A3ng+An,+T%C3%A2y+H%E1%BB%93,+H%C3%A0+N%E1%BB%99i,+Vi%E1%BB%87t+Nam/Tr%C6%B0%E1%BB%9Dng+ti%E1%BB%83u+h%E1%BB%8Dc+Thanh+Am,+Ng%C3%A1ch+310+thu%E1%BB%99c+T%E1%BB%95+30,+Th%C6%B0%E1%BB%A3ng+Thanh,+Long+Bi%C3%AAn,+H%C3%A0+N%E1%BB%99i/@21.0798094,105.8238229,13z/data=!3m1!4b1!4m14!4m13!1m5!1m1!1s0x3135aa55a5d37107:0xa816107f9a6a3e2f!2m2!1d105.830759!2d21.0588938!1m5!1m1!1s0x3135a995bacd4055:0x295ec26cbd022d66!2m2!1d105.8974257!2d21.0688909!3e0?hl=vi</t>
      </text>
    </comment>
    <comment authorId="0" ref="L384">
      <text>
        <t xml:space="preserve">======
ID#AAAAakniZD4
Admin    (2022-06-04 20:26:48)
https://www.google.com/maps/dir/28+Ng%C3%B5+31+-+Xu%C3%A2n+Di%E1%BB%87u,+Qu%E1%BA%A3ng+An,+T%C3%A2y+H%E1%BB%93,+H%C3%A0+N%E1%BB%99i/Tr%C6%B0%E1%BB%9Dng+Ti%E1%BB%83u+h%E1%BB%8Dc+B%E1%BA%BF+V%C4%83n+%C4%90%C3%A0n,+Ng%C3%B5+14+Ph%E1%BB%93+H%E1%BB%93+%C4%90%E1%BA%AFc+Di,+Nam+%C4%90%E1%BB%93ng,+%C4%90%E1%BB%91ng+%C4%90a,+H%C3%A0+N%E1%BB%99i/@21.037935,105.7984117,13z/data=!3m1!4b1!4m14!4m13!1m5!1m1!1s0x3135aaf8b411413b:0xa7e915e225b82187!2m2!1d105.8278429!2d21.0620992!1m5!1m1!1s0x3135ab81d7c4ac45:0x5d3b0c981b473ea1!2m2!1d105.8286515!2d21.0130764!3e0?hl=vi</t>
      </text>
    </comment>
    <comment authorId="0" ref="O129">
      <text>
        <t xml:space="preserve">======
ID#AAAAakniZD0
Admin    (2022-06-04 20:26:48)
https://www.google.com/maps/dir/65+To+Ngoc+Van,+%C4%90%C6%B0%E1%BB%9Dng+T%C3%B4+Ng%E1%BB%8Dc+V%C3%A2n,+Qu%E1%BA%A3ng+An,+T%C3%A2y+H%E1%BB%93,+H%C3%A0+N%E1%BB%99i/Tr%C6%B0%E1%BB%9Dng+Ti%E1%BB%83u+h%E1%BB%8Dc+L%C6%B0%C6%A1ng+Y%C3%AAn,+Ng%C3%B5+63+L%C6%B0%C6%A1ng+Y%C3%AAn,+B%E1%BA%A1ch+%C4%90%E1%BA%B1ng,+Hai+B%C3%A0+Tr%C6%B0ng,+H%C3%A0+N%E1%BB%99i/@21.0391512,105.8090202,13z/data=!3m1!4b1!4m13!4m12!1m5!1m1!1s0x3135aaf0a8302a9d:0xa0134f69a67a00e4!2m2!1d105.8225736!2d21.0681069!1m5!1m1!1s0x3135abf77c6ca967:0x7d24f3ecc00f388a!2m2!1d105.8637691!2d21.0095645?hl=vi</t>
      </text>
    </comment>
    <comment authorId="0" ref="F494">
      <text>
        <t xml:space="preserve">======
ID#AAAAakniZDw
Admin    (2022-06-04 20:26:48)
https://www.google.com/maps/dir/52,+28+%C4%90%C6%B0%E1%BB%9Dng+T%C3%B4+Ng%E1%BB%8Dc+V%C3%A2n,+Qu%E1%BA%A3ng+An,+T%C3%A2y+H%E1%BB%93,+H%C3%A0+N%E1%BB%99i,+Vi%E1%BB%87t+Nam/Tr%C6%B0%E1%BB%9Dng+ti%E1%BB%83u+h%E1%BB%8Dc+Trung+V%C4%83n,+Trung+V%C4%83n,+Nam+T%E1%BB%AB+Li%C3%AAm,+H%C3%A0+N%E1%BB%99i/@21.0317735,105.7662776,13z/data=!3m1!4b1!4m14!4m13!1m5!1m1!1s0x3135aaf76419da87:0xade5b14d9eca8c61!2m2!1d105.8250372!2d21.0682658!1m5!1m1!1s0x3134534910000001:0x9d01e52ecd764c4!2m2!1d105.7847736!2d20.9901605!3e0?hl=vi</t>
      </text>
    </comment>
    <comment authorId="0" ref="O489">
      <text>
        <t xml:space="preserve">======
ID#AAAAakniZDs
Admin    (2022-06-04 20:26:48)
https://www.google.com/maps/dir/21+%C4%90%C6%B0%E1%BB%9Dng+T%C3%B4+Ng%E1%BB%8Dc+V%C3%A2n,+Qu%E1%BA%A3ng+An,+T%C3%A2y+H%E1%BB%93,+H%C3%A0+N%E1%BB%99i/Tr%C6%B0%E1%BB%9Dng+Ti%E1%BB%83u+H%E1%BB%8Dc+Phan+%C4%90%C3%ACnh+Gi%C3%B3t,+Ng%E1%BB%A5y+Nh%C6%B0+Kon+Tum,+Nh%C3%A2n+Ch%C3%ADnh,+Thanh+Xu%C3%A2n,+H%C3%A0+N%E1%BB%99i/@21.0399004,105.7764125,13z/data=!3m1!4b1!4m14!4m13!1m5!1m1!1s0x3135aafa09664a8f:0xea2f7cc09ed7e83c!2m2!1d105.8247126!2d21.0682022!1m5!1m1!1s0x3135ac98639a5497:0xc80aabff65804512!2m2!1d105.806427!2d21.002895!3e0?hl=vi</t>
      </text>
    </comment>
    <comment authorId="0" ref="O160">
      <text>
        <t xml:space="preserve">======
ID#AAAAakniZDo
Admin    (2022-06-04 20:26:48)
https://www.google.com/maps/dir/50+Ng%C3%B5+31+-+Xu%C3%A2n+Di%E1%BB%87u,+Qu%E1%BA%A3ng+An,+T%C3%A2y+H%E1%BB%93,+H%C3%A0+N%E1%BB%99i,+Vi%E1%BB%87t+Nam/Tr%C6%B0%E1%BB%9Dng+Ti%E1%BB%83u+H%E1%BB%8Dc+D%E1%BB%8Bch+V%E1%BB%8Dng+B,+Nguy%E1%BB%85n+Kh%C3%A1nh+To%C3%A0n,+D%E1%BB%8Bch+V%E1%BB%8Dng,+C%E1%BA%A7u+Gi%E1%BA%A5y,+H%C3%A0+N%E1%BB%99i/@21.0579851,105.7994544,14z/data=!3m1!4b1!4m13!4m12!1m5!1m1!1s0x3135aaff3b436815:0xf40b5e9806ad6028!2m2!1d105.8273025!2d21.0612634!1m5!1m1!1s0x3135ab483fffffff:0xbba88b54ce8786f3!2m2!1d105.7966553!2d21.0384327?hl=vi</t>
      </text>
    </comment>
    <comment authorId="0" ref="F525">
      <text>
        <t xml:space="preserve">======
ID#AAAAakniZDk
Admin    (2022-06-04 20:26:48)
https://www.google.com/maps/dir/35,+19+%C4%90%E1%BA%B7ng+Thai+Mai,+Qu%E1%BA%A3ng+An,+T%C3%A2y+H%E1%BB%93,+H%C3%A0+N%E1%BB%99i,+Vi%E1%BB%87t+Nam/Tr%C6%B0%E1%BB%9Dng+Ti%E1%BB%83u+H%E1%BB%8Dc+D%E1%BB%8Bch+V%E1%BB%8Dng+B,+Nguy%E1%BB%85n+Kh%C3%A1nh+To%C3%A0n,+D%E1%BB%8Bch+V%E1%BB%8Dng,+C%E1%BA%A7u+Gi%E1%BA%A5y,+H%C3%A0+N%E1%BB%99i/@21.0562666,105.7994544,14z/data=!3m1!4b1!4m14!4m13!1m5!1m1!1s0x3135aaf8c1a4a4ff:0xfc525853d6d57d0f!2m2!1d105.8242489!2d21.0624246!1m5!1m1!1s0x3135ab483fffffff:0xbba88b54ce8786f3!2m2!1d105.7966553!2d21.0384327!3e0?hl=vi</t>
      </text>
    </comment>
    <comment authorId="0" ref="L280">
      <text>
        <t xml:space="preserve">======
ID#AAAAakniZDg
Admin    (2022-06-04 20:26:48)
https://www.google.com/maps/dir/Paradise+Home+-+2E+Alley+32%2F12+To+Ngoc+Van,+Tay+Ho,+%C4%90%C6%B0%E1%BB%9Dng+T%C3%B4+Ng%E1%BB%8Dc+V%C3%A2n,+Qu%E1%BA%A3ng+An,+T%C3%A2y+H%E1%BB%93,+H%C3%A0+N%E1%BB%99i/Tr%C6%B0%E1%BB%9Dng+Ti%E1%BB%83u+h%E1%BB%8Dc+Th%E1%BB%8Bnh+Li%E1%BB%87t,+Ng%C3%B5+42+Th%E1%BB%8Bnh+Li%E1%BB%87t,+Th%E1%BB%8Bnh+Li%E1%BB%87t,+Ho%C3%A0ng+Mai,+H%C3%A0+N%E1%BB%99i/@21.024272,105.7532947,12z/data=!3m1!4b1!4m14!4m13!1m5!1m1!1s0x3135ab06d9ba5bf1:0xadb39c90e560f653!2m2!1d105.8250206!2d21.0687086!1m5!1m1!1s0x3135ac45e7cf5291:0x996ee12944cb7750!2m2!1d105.8486131!2d20.9715195!3e0?hl=vi</t>
      </text>
    </comment>
    <comment authorId="0" ref="O514">
      <text>
        <t xml:space="preserve">======
ID#AAAAakniZDc
Admin    (2022-06-04 20:26:48)
https://www.google.com/maps/dir/377+%C4%90%C6%B0%E1%BB%9Dng+%C3%82u+C%C6%A1,+Nh%E1%BA%ADt+T%C3%A2n,+T%C3%A2y+H%E1%BB%93,+H%C3%A0+N%E1%BB%99i/Tr%C6%B0%E1%BB%9Dng+ti%E1%BB%83u+h%E1%BB%8Dc+Ng%C3%B4+S%C4%A9+Ki%E1%BB%87n+Thanh+Tr%C3%AC,+T%E1%BB%A9+Hi%E1%BB%87p,+Thanh+Tr%C3%AC,+H%C3%A0+N%E1%BB%99i/@21.0074765,105.7617413,12z/data=!3m1!4b1!4m14!4m13!1m5!1m1!1s0x3135aaf408f6afab:0xcd2ac471b96415cd!2m2!1d105.8227927!2d21.0750258!1m5!1m1!1s0x3135ad7a832e781d:0x598b853c88dd7e1f!2m2!1d105.8531597!2d20.9391099!3e0?hl=vi</t>
      </text>
    </comment>
    <comment authorId="0" ref="L474">
      <text>
        <t xml:space="preserve">======
ID#AAAAakniZDY
Admin    (2022-06-04 20:26:48)
https://www.google.com/maps/dir/128+Th%E1%BB%A5y+Khu%C3%AA,+Ba+%C4%90%C3%ACnh,+H%C3%A0+N%E1%BB%99i/Tr%C6%B0%E1%BB%9Dng+Ti%E1%BB%83u+h%E1%BB%8Dc+L%C6%B0%C6%A1ng+Y%C3%AAn,+Ng%C3%B5+63+L%C6%B0%C6%A1ng+Y%C3%AAn,+B%E1%BA%A1ch+%C4%90%E1%BA%B1ng,+Hai+B%C3%A0+Tr%C6%B0ng,+H%C3%A0+N%E1%BB%99i/@21.0420142,105.8282268,16z/data=!4m14!4m13!1m5!1m1!1s0x3135ab0f144cd887:0xe0a6505c527f34ba!2m2!1d105.8251603!2d21.0424171!1m5!1m1!1s0x3135abf77c6ca967:0x7d24f3ecc00f388a!2m2!1d105.8637691!2d21.0095645!3e0?hl=vi</t>
      </text>
    </comment>
    <comment authorId="0" ref="R429">
      <text>
        <t xml:space="preserve">======
ID#AAAAakniZDU
Admin    (2022-06-04 20:26:48)
https://www.google.com/maps/dir/88+Ng%E1%BB%8Dc+H%C3%A0,+Ba+%C4%90%C3%ACnh,+H%C3%A0+N%E1%BB%99i/Tr%C6%B0%E1%BB%9Dng+Ti%E1%BB%83u+h%E1%BB%8Dc+Nguy%E1%BB%85n+Tra%CC%83i,+Ph%E1%BB%91+Kh%C6%B0%C6%A1ng+Trung,+Kh%C6%B0%C6%A1ng+Trung,+Thanh+Xu%C3%A2n,+H%C3%A0+N%E1%BB%99i/@21.0166586,105.7990818,14z/data=!3m1!4b1!4m14!4m13!1m5!1m1!1s0x3135ab0a1351beb7:0x1efbacc436f7a135!2m2!1d105.8279622!2d21.0371203!1m5!1m1!1s0x3135ac8fd62956eb:0xa9f8a60938b4e64f!2m2!1d105.8171586!2d20.9962279!3e0?hl=vi</t>
      </text>
    </comment>
    <comment authorId="0" ref="F435">
      <text>
        <t xml:space="preserve">======
ID#AAAAakniZDQ
Admin    (2022-06-04 20:26:48)
https://www.google.com/maps/dir/19+%C4%90%C6%B0%E1%BB%9Dng+T%C3%B4+Ng%E1%BB%8Dc+V%C3%A2n,+Qu%E1%BA%A3ng+An,+T%C3%A2y+H%E1%BB%93,+H%C3%A0+N%E1%BB%99i/Tr%C6%B0%E1%BB%9Dng+Ti%E1%BB%83u+h%E1%BB%8Dc+Kim+Li%C3%AAn,+Ho%C3%A0ng+T%C3%ADch+Tr%C3%AD,+Kim+Li%C3%AAn,+%C4%90%E1%BB%91ng+%C4%90a,+H%C3%A0+N%E1%BB%99i/@21.0383224,105.7992755,13z/data=!3m1!4b1!4m14!4m13!1m5!1m1!1s0x3135aafa080912d7:0x982abfaff7133841!2m2!1d105.8248692!2d21.0681552!1m5!1m1!1s0x3135ac789620b393:0xf90f174f567edfef!2m2!1d105.8363862!2d21.0079255!3e0?hl=vi</t>
      </text>
    </comment>
    <comment authorId="0" ref="I270">
      <text>
        <t xml:space="preserve">======
ID#AAAAakniZDM
Admin    (2022-06-04 20:26:48)
https://www.google.com/maps/dir/699+%C4%90%C6%B0%E1%BB%9Dng+L%E1%BA%A1c+Long+Qu%C3%A2n,+Ph%C3%BA+Th%C6%B0%E1%BB%A3ng,+T%C3%A2y+H%E1%BB%93,+H%C3%A0+N%E1%BB%99i/Tr%C6%B0%E1%BB%9Dng+ti%E1%BB%83u+h%E1%BB%8Dc+Ho%C3%A0ng+Di%E1%BB%87u,+%C4%90%E1%BB%99i+C%E1%BA%A5n,+C%E1%BB%91ng+V%E1%BB%8B,+Ba+%C4%90%C3%ACnh,+H%C3%A0+N%E1%BB%99i/@21.0588313,105.7932345,14z/data=!3m1!4b1!4m14!4m13!1m5!1m1!1s0x3135aaef2f704c73:0x705b424e58b79bf4!2m2!1d105.8169418!2d21.0804006!1m5!1m1!1s0x3135ab15a982d401:0x3fbdcfd6a9deef51!2m2!1d105.8078009!2d21.0373585!3e0?hl=vi</t>
      </text>
    </comment>
    <comment authorId="0" ref="R534">
      <text>
        <t xml:space="preserve">======
ID#AAAAakniZDI
Admin    (2022-06-04 20:26:48)
https://www.google.com/maps/dir/58+%C4%90%C6%B0%E1%BB%9Dng+T%C3%B4+Ng%E1%BB%8Dc+V%C3%A2n,+Qu%E1%BA%A3ng+An,+T%C3%A2y+H%E1%BB%93,+H%C3%A0+N%E1%BB%99i/Tr%C6%B0%E1%BB%9Dng+Ti%E1%BB%83u+h%E1%BB%8Dc+Nam+Th%C3%A0nh+C%C3%B4ng,+Nguy%C3%AAn+H%E1%BB%93ng,+Khu+t%E1%BA%ADp+th%E1%BB%83+Nam+Th%C3%A0nh+C%C3%B4ng,+L%C3%A1ng+H%E1%BA%A1,+%C4%90%E1%BB%91ng+%C4%90a,+H%C3%A0+N%E1%BB%99i/@21.0461254,105.7840104,13z/data=!3m1!4b1!4m14!4m13!1m5!1m1!1s0x3135aaf74517d057:0x812a8d8a8819a42c!2m2!1d105.8240211!2d21.0687411!1m5!1m1!1s0x3135ab611497db0b:0x11c77b2c95822852!2m2!1d105.8099253!2d21.0153374!3e0?hl=vi</t>
      </text>
    </comment>
    <comment authorId="0" ref="F284">
      <text>
        <t xml:space="preserve">======
ID#AAAAakniZDE
Admin    (2022-06-04 20:26:48)
https://www.google.com/maps/dir/9%2F12+%C4%90.+Thai+Mai,+Qu%E1%BA%A3ng+An,+T%C3%A2y+H%E1%BB%93,+H%C3%A0+N%E1%BB%99i,+Vi%E1%BB%87t+Nam/Tr%C6%B0%E1%BB%9Dng+THCS+Gia+Th%E1%BB%A5y,+Gia+Th%E1%BB%A5y,+Long+Bi%C3%AAn,+H%C3%A0+N%E1%BB%99i/@21.0798094,105.8164696,13z/data=!3m1!4b1!4m14!4m13!1m5!1m1!1s0x3135aaf8dc0977d9:0xe45d8fc91f99df64!2m2!1d105.8268583!2d21.0631387!1m5!1m1!1s0x3135a97863cdd40b:0x61f71fa56a58bc76!2m2!1d105.8849965!2d21.0496218!3e0?hl=vi</t>
      </text>
    </comment>
    <comment authorId="0" ref="F549">
      <text>
        <t xml:space="preserve">======
ID#AAAAakniZDA
Admin    (2022-06-04 20:26:48)
https://www.google.com/maps/dir/12,+19+%C4%90%C6%B0%E1%BB%9Dng+T%C3%B4+Ng%E1%BB%8Dc+V%C3%A2n,+Qu%E1%BA%A3ng+An,+T%C3%A2y+H%E1%BB%93,+H%C3%A0+N%E1%BB%99i,+Vi%E1%BB%87t+Nam/Tr%C6%B0%E1%BB%9Dng+Ti%E1%BB%83u+h%E1%BB%8Dc+Ngh%C4%A9a+T%C3%A2n,+T%C3%B4+Hi%E1%BB%87u,+Khu+t%E1%BA%ADp+th%E1%BB%83+Ngh%C4%A9a+T%C3%A2n,+Ngh%C4%A9a+T%C3%A2n,+C%E1%BA%A7u+Gi%E1%BA%A5y,+H%C3%A0+N%E1%BB%99i/@21.059535,105.7926085,14z/data=!3m1!4b1!4m14!4m13!1m5!1m1!1s0x3135aafa080912d7:0xb6d05e21af01c746!2m2!1d105.8248692!2d21.0681552!1m5!1m1!1s0x3135ab30a241547d:0xbb0cc0abdbc22d6e!2m2!1d105.7954941!2d21.0423357!3e0?hl=vi</t>
      </text>
    </comment>
    <comment authorId="0" ref="F489">
      <text>
        <t xml:space="preserve">======
ID#AAAAakniZC8
Admin    (2022-06-04 20:26:48)
https://www.google.com/maps/dir/21+%C4%90%C6%B0%E1%BB%9Dng+T%C3%B4+Ng%E1%BB%8Dc+V%C3%A2n,+Qu%E1%BA%A3ng+An,+T%C3%A2y+H%E1%BB%93,+H%C3%A0+N%E1%BB%99i/Tr%C6%B0%E1%BB%9Dng+Ti%E1%BB%83u+h%E1%BB%8Dc+%C4%90%C3%B4ng+Th%C3%A1i,+V%C3%B5ng+Th%E1%BB%8B,+B%C6%B0%E1%BB%9Fi,+T%C3%A2y+H%E1%BB%93,+H%C3%A0+N%E1%BB%99i/@21.0682072,105.8225239,17z/data=!4m14!4m13!1m5!1m1!1s0x3135aafa09664a8f:0xea2f7cc09ed7e83c!2m2!1d105.8247126!2d21.0682022!1m5!1m1!1s0x3135ab194b8cf6d5:0x9b05eb77f333d9f3!2m2!1d105.8103446!2d21.0517207!3e0?hl=vi</t>
      </text>
    </comment>
    <comment authorId="0" ref="L405">
      <text>
        <t xml:space="preserve">======
ID#AAAAakniZC4
Admin    (2022-06-04 20:26:48)
https://www.google.com/maps/dir/236,+7+%C4%90.+%C3%82u+C%C6%A1,+T%E1%BB%A9+Li%C3%AAn,+T%C3%A2y+H%E1%BB%93,+H%C3%A0+N%E1%BB%99i,+Vi%E1%BB%87t+Nam/Tr%C6%B0%E1%BB%9Dng+Ti%E1%BB%83u+h%E1%BB%8Dc+Kim+%C4%90%E1%BB%93ng,+Tr%E1%BA%A7n+Huy+Li%E1%BB%87u,+Khu+t%E1%BA%ADp+th%E1%BB%83+Gi%E1%BA%A3ng+V%C3%B5,+Gi%E1%BA%A3ng+V%C3%B5,+Ba+%C4%90%C3%ACnh,+H%C3%A0+N%E1%BB%99i/@21.055515,105.7770551,13z/data=!3m1!4b1!4m14!4m13!1m5!1m1!1s0x3135aa8d47f6bb0b:0x32df44c30f55ddb!2m2!1d105.8187787!2d21.0808515!1m5!1m1!1s0x3135ab72435f719b:0x11d7e73525743b21!2m2!1d105.819519!2d21.0296573!3e0?hl=vi</t>
      </text>
    </comment>
    <comment authorId="0" ref="F270">
      <text>
        <t xml:space="preserve">======
ID#AAAAakniZC0
Admin    (2022-06-04 20:26:48)
https://www.google.com/maps/dir/699+%C4%90%C6%B0%E1%BB%9Dng+L%E1%BA%A1c+Long+Qu%C3%A2n,+Ph%C3%BA+Th%C6%B0%E1%BB%A3ng,+T%C3%A2y+H%E1%BB%93,+H%C3%A0+N%E1%BB%99i/Tr%C6%B0%E1%BB%9Dng+ti%E1%BB%83u+h%E1%BB%8Dc+Ng%E1%BB%8Dc+H%C3%A0,+Ng%C3%B5+55+-+Ho%C3%A0ng+Hoa+Th%C3%A1m,+Ng%E1%BB%8Dc+H%C3%A0,+Ba+%C4%90%C3%ACnh,+H%C3%A0+N%E1%BB%99i/@21.0588313,105.7932345,14z/data=!4m14!4m13!1m5!1m1!1s0x3135aaef2f704c73:0x705b424e58b79bf4!2m2!1d105.8169418!2d21.0804006!1m5!1m1!1s0x3135ab0a2413805f:0x5e259e78ac67cefa!2m2!1d105.8271835!2d21.0381969!3e0?hl=vi</t>
      </text>
    </comment>
    <comment authorId="0" ref="F145">
      <text>
        <t xml:space="preserve">======
ID#AAAAakniZCw
Admin    (2022-06-04 20:26:48)
https://www.google.com/maps/dir/28+L%E1%BA%A1c+Ch%C3%ADnh,+Tr%C3%BAc+B%E1%BA%A1ch,+Ba+%C4%90%C3%ACnh,+H%C3%A0+N%E1%BB%99i/Tr%C6%B0%E1%BB%9Dng+Ti%E1%BB%83u+h%E1%BB%8Dc+Ph%C3%BA+Di%E1%BB%85n,+%C4%90%C6%B0%E1%BB%9Dng+H%E1%BB%8Fa+L%C3%B2,+Ph%C3%BA+Di%E1%BB%85n,+T%E1%BB%AB+Li%C3%AAm,+H%C3%A0+N%E1%BB%99i/@21.0399063,105.7666238,13z/data=!3m1!4b1!4m13!4m12!1m5!1m1!1s0x3135abb02d72fc0b:0xbb7f97d6ace6a179!2m2!1d105.8415147!2d21.0458319!1m5!1m1!1s0x313455d43e3b4d9b:0xd06860c6432f6905!2m2!1d105.759128!2d21.049918?hl=vi</t>
      </text>
    </comment>
    <comment authorId="0" ref="R200">
      <text>
        <t xml:space="preserve">======
ID#AAAAakniZCs
Admin    (2022-06-04 20:26:47)
https://www.google.com/maps/dir/17+D%E1%BB%91c+Tam+%C4%90a,+Th%E1%BB%A5y+Khu%C3%AA,+Ba+%C4%90%C3%ACnh,+H%C3%A0+N%E1%BB%99i/Tr%C6%B0%E1%BB%9Dng+Ti%C3%AA%CC%89u+ho%CC%A3c+Trung+Y%C3%AAn,+Nguy%E1%BB%85n+Ch%C3%A1nh,+Khu+%C4%91%C3%B4+th%E1%BB%8B+Nam+Trung+Y%C3%AAn,+Trung+Ho%C3%A0,+C%E1%BA%A7u+Gi%E1%BA%A5y,+H%C3%A0+N%E1%BB%99i/@21.0257258,105.7880122,14z/data=!3m1!4b1!4m14!4m13!1m5!1m1!1s0x3135ab0fc9c0b901:0x392a960f7af82ee0!2m2!1d105.8186147!2d21.0428171!1m5!1m1!1s0x3135aca7ddd1a65d:0x97f9b1bdd892918b!2m2!1d105.7940758!2d21.0111921!3e0?hl=vi</t>
      </text>
    </comment>
    <comment authorId="0" ref="L84">
      <text>
        <t xml:space="preserve">======
ID#AAAAakniZCo
Admin    (2022-06-04 20:26:47)
https://www.google.com/maps/dir/51+P.+Qu%E1%BA%A7n+Ng%E1%BB%B1a,+Li%E1%BB%85u+Giai,+Ba+%C4%90%C3%ACnh,+H%C3%A0+N%E1%BB%99i,+Vi%E1%BB%87t+Nam/Tr%C6%B0%E1%BB%9Dng+THCS+Th%E1%BB%8Bnh+Li%E1%BB%87t,+Ng%C3%B5+42+Th%E1%BB%8Bnh+Li%E1%BB%87t,+Th%E1%BB%8Bnh+Li%E1%BB%87t,+Ho%C3%A0ng+Mai,+H%C3%A0+N%E1%BB%99i/@21.009841,105.7982451,13z/data=!3m1!4b1!4m13!4m12!1m5!1m1!1s0x3135ab11a270d385:0xd85ef3f4a2f52681!2m2!1d105.8151284!2d21.0412452!1m5!1m1!1s0x3135ac4595555555:0x8585225a374113b0!2m2!1d105.8503033!2d20.9778049?hl=vi</t>
      </text>
    </comment>
    <comment authorId="0" ref="I369">
      <text>
        <t xml:space="preserve">======
ID#AAAAakniZCk
Admin    (2022-06-04 20:26:47)
https://www.google.com/maps/dir/The+Legend+109+Nguy%E1%BB%85n+Tu%C3%A2n,+Nguy%E1%BB%85n+Tu%C3%A2n,+Nh%C3%A2n+Ch%C3%ADnh,+Thanh+Xu%C3%A2n,+H%C3%A0+N%E1%BB%99i/Tr%C6%B0%E1%BB%9Dng+Ti%E1%BB%83u+h%E1%BB%8Dc+Ngh%C4%A9a+T%C3%A2n,+T%C3%B4+Hi%E1%BB%87u,+Khu+t%E1%BA%ADp+th%E1%BB%83+Ngh%C4%A9a+T%C3%A2n,+Ngh%C4%A9a+T%C3%A2n,+C%E1%BA%A7u+Gi%E1%BA%A5y,+H%C3%A0+N%E1%BB%99i/@21.0212539,105.7728685,14z/data=!3m1!4b1!4m14!4m13!1m5!1m1!1s0x3135acbcd0426251:0x697a2b811c9b6fd2!2m2!1d105.8020521!2d20.9998794!1m5!1m1!1s0x3135ab30a241547d:0xbb0cc0abdbc22d6e!2m2!1d105.7954941!2d21.0423357!3e0?hl=vi</t>
      </text>
    </comment>
    <comment authorId="0" ref="I324">
      <text>
        <t xml:space="preserve">======
ID#AAAAakniZCg
Admin    (2022-06-04 20:26:47)
https://www.google.com/maps/dir/%C4%90.+Ven+H%E1%BB%93+Ba+M%E1%BA%ABu,+Ph%C6%B0%C6%A1ng+Li%C3%AAn,+%C4%90%E1%BB%91ng+%C4%90a,+H%C3%A0+N%E1%BB%99i,+Vi%E1%BB%87t+Nam/Tr%C6%B0%E1%BB%9Dng+Ti%E1%BB%83u+h%E1%BB%8Dc+L%C3%AA+V%C4%83n+T%C3%A1m,+Ngo%CC%83+40+Ta%CC%A3+Quang+B%C6%B0%CC%89u,+B%C3%A1ch+Khoa,+Hai+B%C3%A0+Tr%C6%B0ng,+H%C3%A0+N%E1%BB%99i/@21.0072723,105.839876,16z/data=!3m1!4b1!4m14!4m13!1m5!1m1!1s0x3135ab862f9f7971:0xd6f61787995e40e8!2m2!1d105.8410907!2d21.012183!1m5!1m1!1s0x3135ac76b977c32d:0xbaeb918a53542992!2m2!1d105.8454552!2d21.0030499!3e0?hl=vi</t>
      </text>
    </comment>
    <comment authorId="0" ref="O534">
      <text>
        <t xml:space="preserve">======
ID#AAAAakniZCc
Admin    (2022-06-04 20:26:47)
https://www.google.com/maps/dir/58+%C4%90%C6%B0%E1%BB%9Dng+T%C3%B4+Ng%E1%BB%8Dc+V%C3%A2n,+Qu%E1%BA%A3ng+An,+T%C3%A2y+H%E1%BB%93,+H%C3%A0+N%E1%BB%99i/Tr%C6%B0%E1%BB%9Dng+Ti%E1%BB%83u+h%E1%BB%8Dc+Kim+Giang,+Ho%C3%A0ng+%C4%90%E1%BA%A1o+Th%C3%A0nh,+Kim+Giang,+Thanh+Xu%C3%A2n,+H%C3%A0+N%E1%BB%99i/@21.0246456,105.7497595,12z/data=!3m1!4b1!4m14!4m13!1m5!1m1!1s0x3135aaf74517d057:0x812a8d8a8819a42c!2m2!1d105.8240211!2d21.0687411!1m5!1m1!1s0x3135acec1e99b985:0x49bdffaa96328e1d!2m2!1d105.8129915!2d20.9829507!3e0?hl=vi</t>
      </text>
    </comment>
    <comment authorId="0" ref="I364">
      <text>
        <t xml:space="preserve">======
ID#AAAAakniZCY
Admin    (2022-06-04 20:26:47)
ường+Tây+Hồ,+Quảng+An,+Tây+Hồ,+Hà+Nội,+Việt+Nam/Trường+Tiểu+học+Kim+Giang,+Hoàng+Đạo+Thành,+Kim+Giang,+Thanh+Xuân,+Hà+Nội/@21.0305062,105.7840104,13z/data=!3m1!4b1!4m14!4m13!1m5!1m1!1s0x3135aaf9b415e31d:0xe17950311b14486b!2m2!1d105.8261232!2d21.0655086!1m5!1m1!1s0x3135acec1e99b985:0x49bdffaa96328e1d!2m2!1d105.8129915!2d20.9829507!3e0?hl=vi</t>
      </text>
    </comment>
    <comment authorId="0" ref="L75">
      <text>
        <t xml:space="preserve">======
ID#AAAAakniZCU
Admin    (2022-06-04 20:26:47)
https://www.google.com/maps/dir/92+Xu%C3%A2n+Di%E1%BB%87u,+Qu%E1%BA%A3ng+An,+T%C3%A2y+H%E1%BB%93,+H%C3%A0+N%E1%BB%99i/Tr%C6%B0%E1%BB%9Dng+Ti%E1%BB%83u+h%E1%BB%8Dc+Ngh%C4%A9a+%C4%90%C3%B4,+Ho%C3%A0ng+Qu%E1%BB%91c+Vi%E1%BB%87t,+Ngh%C4%A9a+%C4%90%C3%B4,+C%E1%BA%A7u+Gi%E1%BA%A5y,+H%C3%A0+N%E1%BB%99i/@21.0590002,105.8052018,14z/data=!3m1!4b1!4m13!4m12!1m5!1m1!1s0x3135aaf89dc56db3:0x89d59da052f63f2d!2m2!1d105.8301976!2d21.0624516!1m5!1m1!1s0x3135ab253294877b:0xd74f46801b48a8c0!2m2!1d105.7958205!2d21.0468025?hl=vi</t>
      </text>
    </comment>
    <comment authorId="0" ref="F104">
      <text>
        <t xml:space="preserve">======
ID#AAAAakniZCQ
Admin    (2022-06-04 20:26:47)
https://www.google.com/maps/dir/31+Ph%E1%BB%91+Tr%E1%BB%8Bnh+C%C3%B4ng+S%C6%A1n,+Nh%E1%BA%ADt+T%C3%A2n,+T%C3%A2y+H%E1%BB%93,+H%C3%A0+N%E1%BB%99i/Tr%C6%B0%E1%BB%9Dng+Ti%E1%BB%83u+h%E1%BB%8Dc+Minh+Khai+A,+Ng%C3%B5+136+%C4%91%C6%B0%E1%BB%9Dng+C%E1%BA%A7u+Di%E1%BB%85n,+Th%C3%B4n+Ng%E1%BB%8Da+Long,+Minh+Khai,+T%E1%BB%AB+Li%C3%AAm,+Minh+Khai+T%E1%BB%AB+Li%C3%AAm+H%C3%A0+N%E1%BB%99i/@21.0568102,105.7439777,13z/data=!3m1!4b1!4m13!4m12!1m5!1m1!1s0x3135ab0076eed7d1:0x19e2bc9a01719cf5!2m2!1d105.8163321!2d21.0767217!1m5!1m1!1s0x313454f0eaa815fb:0xfff0cc34758b6fe1!2m2!1d105.7423664!2d21.0505991?hl=vi</t>
      </text>
    </comment>
    <comment authorId="0" ref="L430">
      <text>
        <t xml:space="preserve">======
ID#AAAAakniZCM
Admin    (2022-06-04 20:26:47)
https://www.google.com/maps/dir/88+Ng%E1%BB%8Dc+H%C3%A0,+Ba+%C4%90%C3%ACnh,+H%C3%A0+N%E1%BB%99i/Tr%C6%B0%E1%BB%9Dng+Ti%E1%BB%83u+h%E1%BB%8Dc+Nguy%E1%BB%85n+Tra%CC%83i,+Ph%E1%BB%91+Kh%C6%B0%C6%A1ng+Trung,+Kh%C6%B0%C6%A1ng+Trung,+Thanh+Xu%C3%A2n,+H%C3%A0+N%E1%BB%99i/@21.0166586,105.7990818,14z/data=!3m1!4b1!4m14!4m13!1m5!1m1!1s0x3135ab0a1351beb7:0x1efbacc436f7a135!2m2!1d105.8279622!2d21.0371203!1m5!1m1!1s0x3135ac8fd62956eb:0xa9f8a60938b4e64f!2m2!1d105.8171586!2d20.9962279!3e0?hl=vi</t>
      </text>
    </comment>
    <comment authorId="0" ref="F205">
      <text>
        <t xml:space="preserve">======
ID#AAAAakniZCI
Admin    (2022-06-04 20:26:47)
https://www.google.com/maps/dir/58+P.+T%E1%BB%AB+Hoa,+Qu%E1%BA%A3ng+An,+T%C3%A2y+H%E1%BB%93,+H%C3%A0+N%E1%BB%99i,+Vi%E1%BB%87t+Nam/Tr%C6%B0%E1%BB%9Dng+Ti%E1%BB%83u+h%E1%BB%8Dc+Kim+%C4%90%E1%BB%93ng,+Tr%E1%BA%A7n+Huy+Li%E1%BB%87u,+Khu+t%E1%BA%ADp+th%E1%BB%83+Gi%E1%BA%A3ng+V%C3%B5,+Gi%E1%BA%A3ng+V%C3%B5,+Ba+%C4%90%C3%ACnh,+H%C3%A0+N%E1%BB%99i/@21.0445241,105.8123622,14z/data=!3m1!4b1!4m14!4m13!1m5!1m1!1s0x3135aa55a5d37107:0xa816107f9a6a3e2f!2m2!1d105.830759!2d21.0588938!1m5!1m1!1s0x3135ab72435f719b:0x11d7e73525743b21!2m2!1d105.819519!2d21.0296573!3e0?hl=vi</t>
      </text>
    </comment>
    <comment authorId="0" ref="I64">
      <text>
        <t xml:space="preserve">======
ID#AAAAakniZCE
Admin    (2022-06-04 20:26:47)
https://www.google.com/maps/dir/19+Ph%E1%BB%91+Qu%E1%BA%A3ng+Kh%C3%A1nh,+Qu%E1%BA%A3ng+An,+T%C3%A2y+H%E1%BB%93,+H%C3%A0+N%E1%BB%99i/Tr%C6%B0%E1%BB%9Dng+Ti%E1%BB%83u+h%E1%BB%8Dc+%C4%90%E1%BB%93ng+T%C3%A2m,+Ng%C3%B5+128C+-+%C4%90%E1%BA%A1i+La,+%C4%90%E1%BB%93ng+T%C3%A2m,+Hai+B%C3%A0+Tr%C6%B0ng,+H%C3%A0+N%E1%BB%99i/@21.0368741,105.7889384,13z/data=!3m1!4b1!4m13!4m12!1m5!1m1!1s0x3135aafc8849b055:0xadba4bbb548cfd8c!2m2!1d105.820039!2d21.0615565!1m5!1m1!1s0x3135ac71b820a9f3:0x1662457494a32013!2m2!1d105.8445488!2d20.997964?hl=vi</t>
      </text>
    </comment>
    <comment authorId="0" ref="L585">
      <text>
        <t xml:space="preserve">======
ID#AAAAakniZCA
Admin    (2022-06-04 20:26:47)
https://www.google.com/maps/dir/Ng%C3%B5+9+-+%C4%90%E1%BA%B7ng+Thai+Mai,+Qu%E1%BA%A3ng+An,+T%C3%A2y+H%E1%BB%93,+H%C3%A0+N%E1%BB%99i,+Vi%E1%BB%87t+Nam/Tr%C6%B0%C6%A1%CC%80ng+Ti%C3%AA%CC%89u+Ho%CC%A3c+T%C3%A2n+Mai,+Ph%E1%BB%91+T%C3%A2n+Mai,+T%C3%A2n+Mai,+Ho%C3%A0ng+Mai,+H%C3%A0+N%E1%BB%99i/@21.0243793,105.8109987,13z/data=!3m1!4b1!4m13!4m12!1m5!1m1!1s0x3135aaf8eb1a11f5:0xee0f4c82f481dc99!2m2!1d105.8267648!2d21.0639212!1m5!1m1!1s0x3135ac17fa97adf5:0x7f64953bcfc936c!2m2!1d105.8497151!2d20.9839909?hl=vi</t>
      </text>
    </comment>
    <comment authorId="0" ref="L235">
      <text>
        <t xml:space="preserve">======
ID#AAAAakniZB8
Admin    (2022-06-04 20:26:47)
https://www.google.com/maps/dir/41+%C4%90%C6%B0%E1%BB%9Dng+T%C3%A2y+H%E1%BB%93,+Qu%E1%BA%A3ng+An,+T%C3%A2y+H%E1%BB%93,+H%C3%A0+N%E1%BB%99i/Tr%C6%B0%E1%BB%9Dng+Ti%E1%BB%83u+h%E1%BB%8Dc+C%E1%BB%95+Nhu%E1%BA%BF+2B,+Ng%C3%B5+145+%C4%90%C6%B0%E1%BB%9Dng+C%E1%BB%95+Nhu%E1%BA%BF,+C%E1%BB%95+Nhu%E1%BA%BF+2,+T%E1%BB%AB+Li%C3%AAm,+H%C3%A0+N%E1%BB%99i/@21.0690887,105.7846732,14z/data=!3m1!4b1!4m14!4m13!1m5!1m1!1s0x3135aafbd62e7f85:0x5276f5ba7f0a419c!2m2!1d105.8231487!2d21.0645683!1m5!1m1!1s0x3134552a6d426e0d:0x50830eb064fd34a0!2m2!1d105.7778025!2d21.0616053!3e0?hl=vi</t>
      </text>
    </comment>
    <comment authorId="0" ref="L104">
      <text>
        <t xml:space="preserve">======
ID#AAAAakniZB4
Admin    (2022-06-04 20:26:47)
https://www.google.com/maps/dir/31+Ph%E1%BB%91+Tr%E1%BB%8Bnh+C%C3%B4ng+S%C6%A1n,+Nh%E1%BA%ADt+T%C3%A2n,+T%C3%A2y+H%E1%BB%93,+H%C3%A0+N%E1%BB%99i/Tr%C6%B0%E1%BB%9Dng+Ti%E1%BB%83u+h%E1%BB%8Dc+%C4%90%E1%BB%93ng+T%C3%A2m,+Ng%C3%B5+128C+-+%C4%90%E1%BA%A1i+La,+%C4%90%E1%BB%93ng+T%C3%A2m,+Hai+B%C3%A0+Tr%C6%B0ng,+H%C3%A0+N%E1%BB%99i/@21.0389299,105.7958719,13z/data=!3m1!4b1!4m13!4m12!1m5!1m1!1s0x3135ab0076eed7d1:0x19e2bc9a01719cf5!2m2!1d105.8163321!2d21.0767217!1m5!1m1!1s0x3135ac71b820a9f3:0x1662457494a32013!2m2!1d105.8445488!2d20.997964?hl=vi</t>
      </text>
    </comment>
    <comment authorId="0" ref="L499">
      <text>
        <t xml:space="preserve">======
ID#AAAAakniZB0
Admin    (2022-06-04 20:26:47)
https://www.google.com/maps/dir/32,+36+%C4%90%C6%B0%E1%BB%9Dng+T%C3%B4+Ng%E1%BB%8Dc+V%C3%A2n,+Qu%E1%BA%A3ng+An,+T%C3%A2y+H%E1%BB%93,+H%C3%A0+N%E1%BB%99i,+Vi%E1%BB%87t+Nam/Tr%C6%B0%E1%BB%9Dng+Ti%E1%BB%83u+h%E1%BB%8Dc+An+D%C6%B0%C6%A1ng,+An+D%C6%B0%C6%A1ng,+Y%C3%AAn+Ph%E1%BB%A5,+T%C3%A2y+H%E1%BB%93,+H%C3%A0+N%E1%BB%99i/@21.0596096,105.824037,15z/data=!3m1!4b1!4m14!4m13!1m5!1m1!1s0x3135aaf768113fc5:0xa5dc7a300a15c880!2m2!1d105.8246839!2d21.0685741!1m5!1m1!1s0x3135abad37693145:0x127b9a3685f9ba58!2m2!1d105.8388687!2d21.0544411!3e0?hl=vi</t>
      </text>
    </comment>
    <comment authorId="0" ref="R370">
      <text>
        <t xml:space="preserve">======
ID#AAAAakniZBw
Admin    (2022-06-04 20:26:47)
https://www.google.com/maps/dir/The+Legend+109+Nguy%E1%BB%85n+Tu%C3%A2n,+Nguy%E1%BB%85n+Tu%C3%A2n,+Nh%C3%A2n+Ch%C3%ADnh,+Thanh+Xu%C3%A2n,+H%C3%A0+N%E1%BB%99i/Tr%C6%B0%E1%BB%9Dng+Ti%E1%BB%83u+h%E1%BB%8Dc+Kim+Li%C3%AAn,+Ho%C3%A0ng+T%C3%ADch+Tr%C3%AD,+Kim+Li%C3%AAn,+%C4%90%E1%BB%91ng+%C4%90a,+H%C3%A0+N%E1%BB%99i/@21.0005666,105.8104565,15z/data=!3m1!4b1!4m14!4m13!1m5!1m1!1s0x3135acbcd0426251:0x697a2b811c9b6fd2!2m2!1d105.8020521!2d20.9998794!1m5!1m1!1s0x3135ac789620b393:0xf90f174f567edfef!2m2!1d105.8363862!2d21.0079255!3e0?hl=vi</t>
      </text>
    </comment>
    <comment authorId="0" ref="I239">
      <text>
        <t xml:space="preserve">======
ID#AAAAakniZBs
Admin    (2022-06-04 20:26:47)
https://www.google.com/maps/dir/52+Ng%C3%B5+V%C4%83n+Ch%C6%B0%C6%A1ng,+V%C4%83n+Ch%C6%B0%C6%A1ng,+%C4%90%E1%BB%91ng+%C4%90a,+H%C3%A0+N%E1%BB%99i/Tr%C6%B0%E1%BB%9Dng+Ti%E1%BB%83u+h%E1%BB%8Dc+Nam+Th%C3%A0nh+C%C3%B4ng,+Nguy%C3%AAn+H%E1%BB%93ng,+Khu+t%E1%BA%ADp+th%E1%BB%83+Nam+Th%C3%A0nh+C%C3%B4ng,+L%C3%A1ng+H%E1%BA%A1,+%C4%90%E1%BB%91ng+%C4%90a,+H%C3%A0+N%E1%BB%99i/@21.0196396,105.812702,15z/data=!3m1!4b1!4m14!4m13!1m5!1m1!1s0x3135ab9cf23720ab:0x8de242ebecb2d99a!2m2!1d105.8331393!2d21.0230145!1m5!1m1!1s0x3135ab611497db0b:0x11c77b2c95822852!2m2!1d105.8099253!2d21.0153374!3e0?hl=vi</t>
      </text>
    </comment>
    <comment authorId="0" ref="F210">
      <text>
        <t xml:space="preserve">======
ID#AAAAakniZBo
Admin    (2022-06-04 20:26:47)
https://www.google.com/maps/dir/37+Ng%C3%B5+31+-+Xu%C3%A2n+Di%E1%BB%87u,+Qu%E1%BA%A3ng+An,+T%C3%A2y+H%E1%BB%93,+H%C3%A0+N%E1%BB%99i/Tr%C6%B0%E1%BB%9Dng+Ti%E1%BB%83u+h%E1%BB%8Dc+Ng%C3%B4+Quy%E1%BB%81n,+Ng%C3%B5+Qu%E1%BB%B3nh,+Qu%E1%BB%B3nh+L%C3%B4i,+Hai+B%C3%A0+Tr%C6%B0ng,+H%C3%A0+N%E1%BB%99i/@21.0312877,105.8117906,13z/data=!3m1!4b1!4m14!4m13!1m5!1m1!1s0x3135aaf8b1ad579f:0x85ba6c9b04758c76!2m2!1d105.8281576!2d21.0622759!1m5!1m1!1s0x3135ac0c13b6b05d:0xc12d097903cffd50!2m2!1d105.8568276!2d21.0004253!3e0?hl=vi</t>
      </text>
    </comment>
    <comment authorId="0" ref="R559">
      <text>
        <t xml:space="preserve">======
ID#AAAAakniZBk
Admin    (2022-06-04 20:26:47)
https://www.google.com/maps/dir/236,+11+%C4%90.+%C3%82u+C%C6%A1,+Nh%E1%BA%ADt+T%C3%A2n,+T%C3%A2y+H%E1%BB%93,+H%C3%A0+N%E1%BB%99i,+Vi%E1%BB%87t+Nam/Tr%C6%B0%E1%BB%9Dng+Ti%E1%BB%83u+h%E1%BB%8Dc+L%C6%B0%C6%A1ng+Y%C3%AAn,+Ng%C3%B5+63+L%C6%B0%C6%A1ng+Y%C3%AAn,+B%E1%BA%A1ch+%C4%90%E1%BA%B1ng,+Hai+B%C3%A0+Tr%C6%B0ng,+H%C3%A0+N%E1%BB%99i/@21.0418931,105.808927,13z/data=!3m1!4b1!4m14!4m13!1m5!1m1!1s0x3135aaf6f623c601:0x499319347e92217b!2m2!1d105.8260848!2d21.0714661!1m5!1m1!1s0x3135abf77c6ca967:0x7d24f3ecc00f388a!2m2!1d105.8637691!2d21.0095645!3e0?hl=vi</t>
      </text>
    </comment>
    <comment authorId="0" ref="O544">
      <text>
        <t xml:space="preserve">======
ID#AAAAakniZBg
Admin    (2022-06-04 20:26:47)
https://www.google.com/maps/dir/647+Kim+M%C3%A3,+Ng%E1%BB%8Dc+Kh%C3%A1nh,+Ba+%C4%90%C3%ACnh,+H%C3%A0+N%E1%BB%99i/Tr%C6%B0%E1%BB%9Dng+ti%E1%BB%83u+h%E1%BB%8Dc+L%C3%BD+Nam+%C4%90%E1%BA%BF,+Mi%C3%AAu+Nha,+T%C3%A2y+M%E1%BB%97,+T%E1%BB%AB+Li%C3%AAm,+H%C3%A0+N%E1%BB%99i/@21.0210125,105.7404188,13z/data=!3m1!4b1!4m14!4m13!1m5!1m1!1s0x3135ab4200be174b:0xe8357846b7cb4692!2m2!1d105.8063592!2d21.0288274!1m5!1m1!1s0x31345481c89b3601:0x64023f32a7e5e524!2m2!1d105.7382504!2d21.0189971!3e0?hl=vi</t>
      </text>
    </comment>
    <comment authorId="0" ref="O499">
      <text>
        <t xml:space="preserve">======
ID#AAAAakniZBc
Admin    (2022-06-04 20:26:47)
https://www.google.com/maps/dir/32,+36+%C4%90%C6%B0%E1%BB%9Dng+T%C3%B4+Ng%E1%BB%8Dc+V%C3%A2n,+Qu%E1%BA%A3ng+An,+T%C3%A2y+H%E1%BB%93,+H%C3%A0+N%E1%BB%99i,+Vi%E1%BB%87t+Nam/Tr%C6%B0%E1%BB%9Dng+Ti%E1%BB%83u+h%E1%BB%8Dc+Chu+V%C4%83n+An,+Th%E1%BB%A5y+Khu%C3%AA,+T%C3%A2y+H%E1%BB%93,+H%C3%A0+N%E1%BB%99i/@21.0569774,105.8046457,14z/data=!3m1!4b1!4m14!4m13!1m5!1m1!1s0x3135aaf768113fc5:0xa5dc7a300a15c880!2m2!1d105.8246839!2d21.0685741!1m5!1m1!1s0x3135ab08c257101b:0x74f2797adbfd7fa4!2m2!1d105.8177258!2d21.0435931!3e0?hl=vi</t>
      </text>
    </comment>
    <comment authorId="0" ref="O565">
      <text>
        <t xml:space="preserve">======
ID#AAAAakniZBY
Admin    (2022-06-04 20:26:47)
https://www.google.com/maps/dir/70+P.+T%E1%BB%AB+Hoa,+Qu%E1%BA%A3ng+An,+T%C3%A2y+H%E1%BB%93,+H%C3%A0+N%E1%BB%99i,+Vi%E1%BB%87t+Nam/Tr%C6%B0%E1%BB%9Dng+Ti%E1%BB%83u+H%E1%BB%8Dc+Th%E1%BB%8Bnh+H%C3%A0o,+Ph%E1%BB%91+%C3%94+Ch%E1%BB%A3+D%E1%BB%ABa,+%C3%94+Ch%E1%BB%A3+D%E1%BB%ABa,+%C4%90%E1%BB%91ng+%C4%90a,+H%C3%A0+N%E1%BB%99i/@21.0390969,105.820557,14z/data=!3m1!4b1!4m14!4m13!1m5!1m1!1s0x3135aa55979ffb91:0xc850199d5859101b!2m2!1d105.830434!2d21.0586256!1m5!1m1!1s0x3135ab86e159ac3f:0x6c714703ca3017c6!2m2!1d105.8288078!2d21.0187199!3e0?hl=vi</t>
      </text>
    </comment>
    <comment authorId="0" ref="O385">
      <text>
        <t xml:space="preserve">======
ID#AAAAakniZBU
Admin    (2022-06-04 20:26:47)
https://www.google.com/maps/dir/28+Ng%C3%B5+31+-+Xu%C3%A2n+Di%E1%BB%87u,+Qu%E1%BA%A3ng+An,+T%C3%A2y+H%E1%BB%93,+H%C3%A0+N%E1%BB%99i/Tr%C6%B0%E1%BB%9Dng+Ti%E1%BB%83u+h%E1%BB%8Dc+T%C3%A2y+S%C6%A1n,+Ph%E1%BB%91+L%C3%AA+%C4%90%E1%BA%A1i+H%C3%A0nh,+L%C3%AA+%C4%90%E1%BA%A1i+H%C3%A0nh,+Hai+B%C3%A0+Tr%C6%B0ng,+H%C3%A0+N%E1%BB%99i/@21.037847,105.8068397,13z/data=!3m1!4b1!4m14!4m13!1m5!1m1!1s0x3135aaf8b411413b:0xa7e915e225b82187!2m2!1d105.8278429!2d21.0620992!1m5!1m1!1s0x3135ab8bef513655:0x669bdeafc2b80689!2m2!1d105.8468401!2d21.0128814!3e0?hl=vi</t>
      </text>
    </comment>
    <comment authorId="0" ref="I184">
      <text>
        <t xml:space="preserve">======
ID#AAAAakniZBQ
Admin    (2022-06-04 20:26:47)
https://www.google.com/maps/dir/Ng%C3%B5+9+-+%C4%90%E1%BA%B7ng+Thai+Mai,+Qu%E1%BA%A3ng+An,+T%C3%A2y+H%E1%BB%93,+H%C3%A0+N%E1%BB%99i,+Vi%E1%BB%87t+Nam/Tr%C6%B0%E1%BB%9Dng+ti%E1%BB%83u+h%E1%BB%8Dc+Ng%C3%B4+S%C4%A9+Ki%E1%BB%87n+Thanh+Tr%C3%AC,+T%E1%BB%A9+Hi%E1%BB%87p,+Thanh+Tr%C3%AC,+H%C3%A0+N%E1%BB%99i/@21.0012686,105.7905053,12z/data=!3m1!4b1!4m13!4m12!1m5!1m1!1s0x3135aaf8eb1a11f5:0xee0f4c82f481dc99!2m2!1d105.8267648!2d21.0639212!1m5!1m1!1s0x3135ad7a832e781d:0x598b853c88dd7e1f!2m2!1d105.8531597!2d20.9391099?hl=vi</t>
      </text>
    </comment>
    <comment authorId="0" ref="L220">
      <text>
        <t xml:space="preserve">======
ID#AAAAakniZBM
Admin    (2022-06-04 20:26:47)
https://www.google.com/maps/dir/28+L%E1%BA%A1c+Ch%C3%ADnh,+Tr%C3%BAc+B%E1%BA%A1ch,+Ba+%C4%90%C3%ACnh,+H%C3%A0+N%E1%BB%99i/Tr%C6%B0%E1%BB%9Dng+Ti%E1%BB%83u+h%E1%BB%8Dc+Nam+Th%C3%A0nh+C%C3%B4ng,+Nguy%C3%AAn+H%E1%BB%93ng,+Khu+t%E1%BA%ADp+th%E1%BB%83+Nam+Th%C3%A0nh+C%C3%B4ng,+L%C3%A1ng+H%E1%BA%A1,+%C4%90%E1%BB%91ng+%C4%90a,+H%C3%A0+N%E1%BB%99i/@21.0299255,105.8082017,14z/data=!3m1!4b1!4m14!4m13!1m5!1m1!1s0x3135abb02d72fc0b:0xbb7f97d6ace6a179!2m2!1d105.8415147!2d21.0458319!1m5!1m1!1s0x3135ab611497db0b:0x11c77b2c95822852!2m2!1d105.8099253!2d21.0153374!3e0?hl=vi</t>
      </text>
    </comment>
    <comment authorId="0" ref="L475">
      <text>
        <t xml:space="preserve">======
ID#AAAAakniZBI
Admin    (2022-06-04 20:26:47)
https://www.google.com/maps/dir/128+Th%E1%BB%A5y+Khu%C3%AA,+Ba+%C4%90%C3%ACnh,+H%C3%A0+N%E1%BB%99i/Tr%C6%B0%E1%BB%9Dng+Ti%E1%BB%83u+h%E1%BB%8Dc+Mai+D%E1%BB%8Bch,+Tr%E1%BA%A7n+B%C3%ACnh,+Mai+D%E1%BB%8Bch,+C%E1%BA%A7u+Gi%E1%BA%A5y,+H%C3%A0+N%E1%BB%99i/@21.0225852,105.8189214,14z/data=!4m14!4m13!1m5!1m1!1s0x3135ab0f144cd887:0xe0a6505c527f34ba!2m2!1d105.8251603!2d21.0424171!1m5!1m1!1s0x313454b435bd8b65:0x6d1c6085faf6be56!2m2!1d105.7784547!2d21.0343198!3e0?hl=vi</t>
      </text>
    </comment>
    <comment authorId="0" ref="F65">
      <text>
        <t xml:space="preserve">======
ID#AAAAakniZBE
Admin    (2022-06-04 20:26:47)
https://www.google.com/maps/dir/19+Ph%E1%BB%91+Qu%E1%BA%A3ng+Kh%C3%A1nh,+Qu%E1%BA%A3ng+An,+T%C3%A2y+H%E1%BB%93,+H%C3%A0+N%E1%BB%99i/Tr%C6%B0%E1%BB%9Dng+Ti%E1%BB%83u+H%E1%BB%8Dc+D%E1%BB%8Bch+V%E1%BB%8Dng+B,+Nguy%E1%BB%85n+Kh%C3%A1nh+To%C3%A0n,+D%E1%BB%8Bch+V%E1%BB%8Dng,+C%E1%BA%A7u+Gi%E1%BA%A5y,+H%C3%A0+N%E1%BB%99i/@21.0570126,105.7921531,14z/data=!3m1!4b1!4m13!4m12!1m5!1m1!1s0x3135aafc8849b055:0xadba4bbb548cfd8c!2m2!1d105.820039!2d21.0615565!1m5!1m1!1s0x3135ab483fffffff:0xbba88b54ce8786f3!2m2!1d105.7966553!2d21.0384327?hl=vi</t>
      </text>
    </comment>
    <comment authorId="0" ref="L544">
      <text>
        <t xml:space="preserve">======
ID#AAAAakniZBA
Admin    (2022-06-04 20:26:47)
https://www.google.com/maps/dir/647+Kim+M%C3%A3,+Ng%E1%BB%8Dc+Kh%C3%A1nh,+Ba+%C4%90%C3%ACnh,+H%C3%A0+N%E1%BB%99i/Tr%C6%B0%E1%BB%9Dng+ti%E1%BB%83u+h%E1%BB%8Dc+%C4%90%C3%B4ng+Ng%E1%BA%A1c+A,+%C4%90%C3%B4ng+Ng%E1%BA%A1c,+T%E1%BB%AB+Li%C3%AAm,+H%C3%A0+N%E1%BB%99i/@21.0613576,105.7621153,13z/data=!3m1!4b1!4m14!4m13!1m5!1m1!1s0x3135ab4200be174b:0xe8357846b7cb4692!2m2!1d105.8063592!2d21.0288274!1m5!1m1!1s0x3134553596196de1:0xfaf882a94e7bc89!2m2!1d105.7775013!2d21.0876527!3e0?hl=vi</t>
      </text>
    </comment>
    <comment authorId="0" ref="L304">
      <text>
        <t xml:space="preserve">======
ID#AAAAakniZA8
Admin    (2022-06-04 20:26:47)
https://www.google.com/maps/dir/Ng.+92+%C3%82u+C%C6%A1,+T%E1%BB%A9+Li%C3%AAn,+T%C3%A2y+H%E1%BB%93,+H%C3%A0+N%E1%BB%99i,+Vi%E1%BB%87t+Nam/Tr%C6%B0%E1%BB%9Dng+Ti%E1%BB%83u+h%E1%BB%8Dc+T%C3%A2y+S%C6%A1n,+Ph%E1%BB%91+L%C3%AA+%C4%90%E1%BA%A1i+H%C3%A0nh,+L%C3%AA+%C4%90%E1%BA%A1i+H%C3%A0nh,+Hai+B%C3%A0+Tr%C6%B0ng,+H%C3%A0+N%E1%BB%99i/@21.0381538,105.8089915,13z/data=!3m1!4b1!4m14!4m13!1m5!1m1!1s0x3135aa5684e3a30b:0xca1758dca2d68fde!2m2!1d105.8330569!2d21.0620928!1m5!1m1!1s0x3135ab8bef513655:0x669bdeafc2b80689!2m2!1d105.8468401!2d21.0128814!3e0?hl=vi</t>
      </text>
    </comment>
    <comment authorId="0" ref="F460">
      <text>
        <t xml:space="preserve">======
ID#AAAAakniZA4
Admin    (2022-06-04 20:26:47)
https://www.google.com/maps/dir/28+Ng%C3%B5+31+-+Xu%C3%A2n+Di%E1%BB%87u,+Qu%E1%BA%A3ng+An,+T%C3%A2y+H%E1%BB%93,+H%C3%A0+N%E1%BB%99i/Tr%C6%B0%E1%BB%9Dng+Ti%E1%BB%83u+H%E1%BB%8Dc+Quan+Hoa,+Nguy%E1%BB%85n+Khang,+Quan+Hoa,+C%E1%BA%A7u+Gi%E1%BA%A5y,+H%C3%A0+N%E1%BB%99i/@21.0509247,105.7836395,13z/data=!3m1!4b1!4m14!4m13!1m5!1m1!1s0x3135aaf8b411413b:0xa7e915e225b82187!2m2!1d105.8278429!2d21.0620992!1m5!1m1!1s0x3135ab415e991bdf:0x91ea376f2d74be39!2m2!1d105.8000575!2d21.0295433!3e0?hl=vi</t>
      </text>
    </comment>
    <comment authorId="0" ref="L195">
      <text>
        <t xml:space="preserve">======
ID#AAAAakniZA0
Admin    (2022-06-04 20:26:47)
https://www.google.com/maps/dir/H%E1%BB%93+G%C6%B0%C6%A1m+Plaza,+Tr%E1%BA%A7n+Ph%C3%BA,+M%E1%BB%99+Lao,+H%C3%A0+%C4%90%C3%B4ng,+H%C3%A0+N%E1%BB%99i/Tr%C6%B0%E1%BB%9Dng+ti%E1%BB%83u+h%E1%BB%8Dc+An+H%C6%B0ng,+Khu+%C4%91%C3%B4+th%E1%BB%8B+An+H%C6%B0ng,+D%C6%B0%C6%A1ng+N%E1%BB%99i,+H%C3%A0+%C4%90%C3%B4ng,+H%C3%A0+N%E1%BB%99i/@20.9748622,105.7610171,15z/data=!3m1!4b1!4m14!4m13!1m5!1m1!1s0x3135accd88c1276b:0xc7ec85c744d8874e!2m2!1d105.7856461!2d20.9790317!1m5!1m1!1s0x3134531c264a0993:0x62ce1f803f33214f!2m2!1d105.7537982!2d20.9741546!3e0?hl=vi</t>
      </text>
    </comment>
    <comment authorId="0" ref="I450">
      <text>
        <t xml:space="preserve">======
ID#AAAAakniZAw
Admin    (2022-06-04 20:26:47)
https://www.google.com/maps/dir/Ng.+99+Xu%C3%A2n+La,+Xu%C3%A2n+La,+T%C3%A2y+H%E1%BB%93,+H%C3%A0+N%E1%BB%99i,+Vi%E1%BB%87t+Nam/Tr%C6%B0%E1%BB%9Dng+Ti%E1%BB%83u+h%E1%BB%8Dc+An+D%C6%B0%C6%A1ng,+An+D%C6%B0%C6%A1ng,+Y%C3%AAn+Ph%E1%BB%A5,+T%C3%A2y+H%E1%BB%93,+H%C3%A0+N%E1%BB%99i/@21.0747714,105.8027213,15z/data=!4m14!4m13!1m5!1m1!1s0x3135aae0a973c571:0xd2244f74a998bb19!2m2!1d105.8056248!2d21.0633777!1m5!1m1!1s0x3135abad37693145:0x127b9a3685f9ba58!2m2!1d105.8388687!2d21.0544411!3e0?hl=vi</t>
      </text>
    </comment>
    <comment authorId="0" ref="R20">
      <text>
        <t xml:space="preserve">======
ID#AAAAakniZAs
Admin    (2022-06-04 20:26:47)
https://www.google.com/maps/dir/66,+57+M%E1%BB%85+Tr%C3%AC+H%E1%BA%A1,+M%E1%BB%85+Tr%C3%AC,+T%E1%BB%AB+Li%C3%AAm,+H%C3%A0+N%E1%BB%99i,+Vi%E1%BB%87t+Nam/Tr%C6%B0%E1%BB%9Dng+Ti%E1%BB%83u+H%E1%BB%8Dc+L%E1%BA%A1i+Y%C3%AAn,+Th%C3%B4n+3,+L%E1%BA%A1i+Y%C3%AAn,+Ho%C3%A0i+%C4%90%E1%BB%A9c,+H%C3%A0+N%E1%BB%99i/@21.0240023,105.7093407,13z/data=!3m1!4b1!4m13!4m12!1m5!1m1!1s0x313454aa959d9867:0x8e418988afc4db93!2m2!1d105.7806086!2d21.0155269!1m5!1m1!1s0x3134540be336d81b:0xb46a1d2d5182959b!2m2!1d105.7063119!2d21.0258824?hl=vi</t>
      </text>
    </comment>
    <comment authorId="0" ref="I240">
      <text>
        <t xml:space="preserve">======
ID#AAAAakniZAo
Admin    (2022-06-04 20:26:47)
https://www.google.com/maps/dir/52+Ng%C3%B5+V%C4%83n+Ch%C6%B0%C6%A1ng,+V%C4%83n+Ch%C6%B0%C6%A1ng,+%C4%90%E1%BB%91ng+%C4%90a,+H%C3%A0+N%E1%BB%99i/Tr%C6%B0%E1%BB%9Dng+Ti%E1%BB%83u+h%E1%BB%8Dc+Kim+Li%C3%AAn,+Ho%C3%A0ng+T%C3%ADch+Tr%C3%AD,+Kim+Li%C3%AAn,+%C4%90%E1%BB%91ng+%C4%90a,+H%C3%A0+N%E1%BB%99i/@21.0166347,105.8267306,15z/data=!3m1!4b1!4m14!4m13!1m5!1m1!1s0x3135ab9cf23720ab:0x8de242ebecb2d99a!2m2!1d105.8331393!2d21.0230145!1m5!1m1!1s0x3135ac789620b393:0xf90f174f567edfef!2m2!1d105.8363862!2d21.0079255!3e0?hl=vi</t>
      </text>
    </comment>
    <comment authorId="0" ref="F390">
      <text>
        <t xml:space="preserve">======
ID#AAAAakniZAk
Admin    (2022-06-04 20:26:47)
https://www.google.com/maps/dir/28+Ng%C3%B5+31+-+Xu%C3%A2n+Di%E1%BB%87u,+Qu%E1%BA%A3ng+An,+T%C3%A2y+H%E1%BB%93,+H%C3%A0+N%E1%BB%99i/Tr%C6%B0%E1%BB%9Dng+ti%E1%BB%83u+h%E1%BB%8Dc+Ph%C3%BA+Th%C6%B0%E1%BB%A3ng,+Ph%C3%BA+Gia,+Ph%C3%BA+X%C3%A1,+Ph%C3%BA+Th%C6%B0%E1%BB%A3ng,+T%C3%A2y+H%E1%BB%93,+H%C3%A0+N%E1%BB%99i/@21.0745105,105.8018634,14z/data=!3m1!4b1!4m14!4m13!1m5!1m1!1s0x3135aaf8b411413b:0xa7e915e225b82187!2m2!1d105.8278429!2d21.0620992!1m5!1m1!1s0x3135aa942907a8bd:0xf1f40723f9176ca8!2m2!1d105.8097553!2d21.0868826!3e0?hl=vi</t>
      </text>
    </comment>
    <comment authorId="0" ref="L339">
      <text>
        <t xml:space="preserve">======
ID#AAAAakniZAg
Admin    (2022-06-04 20:26:47)
u,+Quảng+An,+Tây+Hồ,+Hà+Nội/Trường+Tiểu+học+Thạch+Bàn+A,+Đường+Cổ+Linh,+Thạch+Bàn,+Long+Biên,+Hà+Nội/@21.0427021,105.834477,13z/data=!3m1!4b1!4m14!4m13!1m5!1m1!1s0x3135aaf77784f4ad:0x67186e54a9e17f1d!2m2!1d105.8259395!2d21.0685012!1m5!1m1!1s0x3135a9235e34b0e1:0x58a467eaf9050940!2m2!1d105.9126191!2d21.0191933!3e0?hl=vi</t>
      </text>
    </comment>
    <comment authorId="0" ref="R19">
      <text>
        <t xml:space="preserve">======
ID#AAAAakniZAc
Admin    (2022-06-04 20:26:47)
https://www.google.com/maps/dir/66,+57+M%E1%BB%85+Tr%C3%AC+H%E1%BA%A1,+M%E1%BB%85+Tr%C3%AC,+T%E1%BB%AB+Li%C3%AAm,+H%C3%A0+N%E1%BB%99i,+Vi%E1%BB%87t+Nam/Tr%C6%B0%E1%BB%9Dng+Ti%E1%BB%83u+H%E1%BB%8Dc+L%E1%BA%A1i+Y%C3%AAn,+Th%C3%B4n+3,+L%E1%BA%A1i+Y%C3%AAn,+Ho%C3%A0i+%C4%90%E1%BB%A9c,+H%C3%A0+N%E1%BB%99i/@21.0240023,105.7093407,13z/data=!3m1!4b1!4m13!4m12!1m5!1m1!1s0x313454aa959d9867:0x8e418988afc4db93!2m2!1d105.7806086!2d21.0155269!1m5!1m1!1s0x3134540be336d81b:0xb46a1d2d5182959b!2m2!1d105.7063119!2d21.0258824?hl=vi</t>
      </text>
    </comment>
    <comment authorId="0" ref="F379">
      <text>
        <t xml:space="preserve">======
ID#AAAAakniZAY
Admin    (2022-06-04 20:26:47)
https://www.google.com/maps/dir/Ng.+100+V%C3%B5+Ch%C3%AD+C%C3%B4ng,+B%C3%A1i+%C3%82n,+Xu%C3%A2n+La,+T%C3%A2y+H%E1%BB%93,+H%C3%A0+N%E1%BB%99i,+Vi%E1%BB%87t+Nam/Tr%C6%B0%E1%BB%9Dng+Ti%E1%BB%83u+h%E1%BB%8Dc+L%C3%AA+Ng%E1%BB%8Dc+H%C3%A2n,+L%C3%B2+%C4%90%C3%BAc,+Ph%E1%BA%A1m+%C4%90%C3%ACnh+H%E1%BB%93,+Hai+B%C3%A0+Tr%C6%B0ng,+H%C3%A0+N%E1%BB%99i/@21.0495481,105.7967708,13z/data=!3m1!4b1!4m14!4m13!1m5!1m1!1s0x3135ab21f2707629:0xd81779aaea3821e7!2m2!1d105.8049971!2d21.0532056!1m5!1m1!1s0x3135abf242d0639b:0x1bf6818a43aad4c8!2m2!1d105.8561293!2d21.0167981!3e0?hl=vi</t>
      </text>
    </comment>
    <comment authorId="0" ref="R239">
      <text>
        <t xml:space="preserve">======
ID#AAAAakniZAU
Admin    (2022-06-04 20:26:47)
https://www.google.com/maps/dir/52+Ng%C3%B5+V%C4%83n+Ch%C6%B0%C6%A1ng,+V%C4%83n+Ch%C6%B0%C6%A1ng,+%C4%90%E1%BB%91ng+%C4%90a,+H%C3%A0+N%E1%BB%99i/Tr%C6%B0%E1%BB%9Dng+Ti%E1%BB%83u+h%E1%BB%8Dc+Tr%E1%BA%A7n+Qu%E1%BB%91c+To%E1%BA%A3n,+Nh%C3%A0+Chung,+H%C3%A0ng+Tr%E1%BB%91ng,+Ho%C3%A0n+Ki%E1%BA%BFm,+H%C3%A0+N%E1%BB%99i/@21.0237688,105.8326118,15z/data=!3m1!4b1!4m14!4m13!1m5!1m1!1s0x3135ab9cf23720ab:0x8de242ebecb2d99a!2m2!1d105.8331393!2d21.0230145!1m5!1m1!1s0x3135ab94f02ccb8b:0xc81d73a81aa2f0e0!2m2!1d105.8504746!2d21.0270672!3e0?hl=vi</t>
      </text>
    </comment>
    <comment authorId="0" ref="I395">
      <text>
        <t xml:space="preserve">======
ID#AAAAakniZAQ
Admin    (2022-06-04 20:26:47)
https://www.google.com/maps/dir/98+P.+T%E1%BB%AB+Hoa,+Qu%E1%BA%A3ng+An,+T%C3%A2y+H%E1%BB%93,+H%C3%A0+N%E1%BB%99i,+Vi%E1%BB%87t+Nam/Tr%C6%B0%E1%BB%9Dng+Ti%E1%BB%83u+H%E1%BB%8Dc+Nguy%E1%BB%85n+Kh%E1%BA%A3+Tr%E1%BA%A1c,+Ng%C3%B5+26+Do%C3%A3n+K%E1%BA%BF+Thi%E1%BB%87n,+Mai+D%E1%BB%8Bch,+C%E1%BA%A7u+Gi%E1%BA%A5y,+H%C3%A0+N%E1%BB%99i/@21.0399537,105.8211661,14z/data=!4m14!4m13!1m5!1m1!1s0x3135aa557080beaf:0xdeb6200841cc91a!2m2!1d105.8297275!2d21.0580236!1m5!1m1!1s0x313454c9b9c615eb:0x1dd6fe51b13dc519!2m2!1d105.7762124!2d21.0433059!3e0?hl=vi</t>
      </text>
    </comment>
    <comment authorId="0" ref="I304">
      <text>
        <t xml:space="preserve">======
ID#AAAAakniZAM
Admin    (2022-06-04 20:26:47)
https://www.google.com/maps/dir/Ng.+92+%C3%82u+C%C6%A1,+T%E1%BB%A9+Li%C3%AAn,+T%C3%A2y+H%E1%BB%93,+H%C3%A0+N%E1%BB%99i,+Vi%E1%BB%87t+Nam/Tr%C6%B0%E1%BB%9Dng+Ti%E1%BB%83u+h%E1%BB%8Dc+B%C3%A0+Tri%E1%BB%87u,+Th%C3%A1i+Phi%C3%AAn,+L%C3%AA+%C4%90%E1%BA%A1i+H%C3%A0nh,+Hai+B%C3%A0+Tr%C6%B0ng,+H%C3%A0+N%E1%BB%99i/@21.0621126,105.8243021,15z/data=!4m14!4m13!1m5!1m1!1s0x3135aa5684e3a30b:0xca1758dca2d68fde!2m2!1d105.8330569!2d21.0620928!1m5!1m1!1s0x3135ab8b03307a6d:0x87f1a44ca05f9ff8!2m2!1d105.8504566!2d21.0106748!3e0?hl=vi</t>
      </text>
    </comment>
    <comment authorId="0" ref="I34">
      <text>
        <t xml:space="preserve">======
ID#AAAAakniZAI
Admin    (2022-06-04 20:26:47)
https://www.google.com/maps/dir/Ng%C3%B5+32+-+T%C3%B4+Ng%E1%BB%8Dc+V%C3%A2n,+Qu%E1%BA%A3ng+An,+T%C3%A2y+H%E1%BB%93,+H%C3%A0+N%E1%BB%99i,+Vi%E1%BB%87t+Nam/Tr%C6%B0%E1%BB%9Dng+PTCS+Nguy%E1%BB%85n+%C4%90%C3%ACnh+Chi%E1%BB%83u+H%C3%A0+N%E1%BB%99i,+L%E1%BA%A1c+Trung,+V%C4%A9nh+Tuy,+Hai+B%C3%A0+Tr%C6%B0ng,+H%C3%A0+N%E1%BB%99i/@21.0360909,105.8122144,13z/data=!3m1!4b1!4m13!4m12!1m5!1m1!1s0x3135aaf7699da4e9:0xe2c389926dec0128!2m2!1d105.824776!2d21.0691376!1m5!1m1!1s0x3135ac08f25adfcb:0x6b037e6e9b62e4d6!2m2!1d105.862794!2d21.0025776?hl=vi</t>
      </text>
    </comment>
    <comment authorId="0" ref="O105">
      <text>
        <t xml:space="preserve">======
ID#AAAAakniZAE
Admin    (2022-06-04 20:26:47)
https://www.google.com/maps/dir/31+Ph%E1%BB%91+Tr%E1%BB%8Bnh+C%C3%B4ng+S%C6%A1n,+Nh%E1%BA%ADt+T%C3%A2n,+T%C3%A2y+H%E1%BB%93,+H%C3%A0+N%E1%BB%99i/Tr%C6%B0%E1%BB%9Dng+Ti%E1%BB%83u+h%E1%BB%8Dc+%C4%90%E1%BB%93ng+T%C3%A2m,+Ng%C3%B5+128C+-+%C4%90%E1%BA%A1i+La,+%C4%90%E1%BB%93ng+T%C3%A2m,+Hai+B%C3%A0+Tr%C6%B0ng,+H%C3%A0+N%E1%BB%99i/@21.0389299,105.7958719,13z/data=!3m1!4b1!4m13!4m12!1m5!1m1!1s0x3135ab0076eed7d1:0x19e2bc9a01719cf5!2m2!1d105.8163321!2d21.0767217!1m5!1m1!1s0x3135ac71b820a9f3:0x1662457494a32013!2m2!1d105.8445488!2d20.997964?hl=vi</t>
      </text>
    </comment>
    <comment authorId="0" ref="L344">
      <text>
        <t xml:space="preserve">======
ID#AAAAakniZAA
Admin    (2022-06-04 20:26:47)
https://www.google.com/maps/dir/79+Ng%C3%B5+31+-+Xu%C3%A2n+Di%E1%BB%87u,+Qu%E1%BA%A3ng+An,+T%C3%A2y+H%E1%BB%93,+H%C3%A0+N%E1%BB%99i/Tr%C6%B0%E1%BB%9Dng+ti%E1%BB%83u+H%E1%BB%8Dc+V%C4%A9nh+H%C6%B0ng,+Ph%E1%BB%91+%C4%90%C3%B4ng+Thi%C3%AAn,+V%C4%A9nh+H%C6%B0ng,+Hai+B%C3%A0+Tr%C6%B0ng,+H%C3%A0+N%E1%BB%99i/@21.0232405,105.826432,13z/data=!3m1!4b1!4m14!4m13!1m5!1m1!1s0x3135aaff3b59a407:0xb12e96d162c45c23!2m2!1d105.8268839!2d21.0607851!1m5!1m1!1s0x3135aea08bbf8d71:0x7328c59508b7abe0!2m2!1d105.8772937!2d20.9847752!3e0?hl=vi</t>
      </text>
    </comment>
    <comment authorId="0" ref="L285">
      <text>
        <t xml:space="preserve">======
ID#AAAAakniY_8
Admin    (2022-06-04 20:26:47)
https://www.google.com/maps/dir/9%2F12+%C4%90.+Thai+Mai,+Qu%E1%BA%A3ng+An,+T%C3%A2y+H%E1%BB%93,+H%C3%A0+N%E1%BB%99i,+Vi%E1%BB%87t+Nam/Tr%C6%B0%E1%BB%9Dng+THCS+M%E1%BB%85+Tr%C3%AC,+M%E1%BB%85+Tr%C3%AC,+T%E1%BB%AB+Li%C3%AAm,+H%C3%A0+N%E1%BB%99i/@21.0401027,105.7654898,13z/data=!3m1!4b1!4m14!4m13!1m5!1m1!1s0x3135aaf8dc0977d9:0xe45d8fc91f99df64!2m2!1d105.8268583!2d21.0631387!1m5!1m1!1s0x313453569ed12d71:0x61bca56eeaa88e14!2m2!1d105.7755232!2d21.0109364!3e0?hl=vi</t>
      </text>
    </comment>
    <comment authorId="0" ref="R154">
      <text>
        <t xml:space="preserve">======
ID#AAAAakniY_4
Admin    (2022-06-04 20:26:47)
https://www.google.com/maps/dir/31,+28+Xu%C3%A2n+Di%E1%BB%87u,+T%E1%BB%A9+Li%C3%AAn,+T%C3%A2y+H%E1%BB%93,+H%C3%A0+N%E1%BB%99i,+Vi%E1%BB%87t+Nam/Tr%C6%B0%E1%BB%9Dng+THCS+L%C3%BD+Th%C6%B0%E1%BB%9Dng+Ki%E1%BB%87t,+Ph%E1%BB%91+Nguy%E1%BB%85n+Khuy%E1%BA%BFn,+V%C4%83n+Mi%E1%BA%BFu,+%C4%90%E1%BB%91ng+%C4%90a,+H%C3%A0+N%E1%BB%99i/@21.0442573,105.8234606,14z/data=!3m1!4b1!4m13!4m12!1m5!1m1!1s0x3135aa542aed0d51:0x154f9326dda276b8!2m2!1d105.832097!2d21.0612613!1m5!1m1!1s0x3135ab99ad18134f:0x6a03181c8780ea63!2m2!1d105.8383366!2d21.0288097?hl=vi</t>
      </text>
    </comment>
    <comment authorId="0" ref="L579">
      <text>
        <t xml:space="preserve">======
ID#AAAAakniY_0
Admin    (2022-06-04 20:26:47)
https://www.google.com/maps/dir/41+P.+T%E1%BB%A9+Li%C3%AAn,+T%E1%BB%A9+Li%C3%AAn,+T%C3%A2y+H%E1%BB%93,+H%C3%A0+N%E1%BB%99i,+Vi%E1%BB%87t+Nam/Tr%C6%B0%E1%BB%9Dng+Ti%E1%BB%83u+h%E1%BB%8Dc+A+Th%E1%BB%8B+tr%E1%BA%A5n+V%C4%83n+%C4%90i%E1%BB%83n,+T%E1%BB%A9+Hi%E1%BB%87p,+Thanh+Tr%C3%AC,+H%C3%A0+N%E1%BB%99i/@21.0013817,105.7802206,12z/data=!3m1!4b1!4m13!4m12!1m5!1m1!1s0x3135aa56df16eb79:0xbc0d5be168744567!2m2!1d105.8334515!2d21.0638965!1m5!1m1!1s0x3135adbe19da1a9d:0xf14ec06e048c261f!2m2!1d105.8479281!2d20.9387065?hl=vi</t>
      </text>
    </comment>
    <comment authorId="0" ref="O454">
      <text>
        <t xml:space="preserve">======
ID#AAAAakniY_w
Admin    (2022-06-04 20:26:47)
https://www.google.com/maps/dir/24+Ng%C3%B5+31+-+Xu%C3%A2n+Di%E1%BB%87u,+Qu%E1%BA%A3ng+An,+T%C3%A2y+H%E1%BB%93,+H%C3%A0+N%E1%BB%99i/Tr%C6%B0%E1%BB%9Dng+Ti%E1%BB%83u+h%E1%BB%8Dc+Ng%C3%B4+Th%C3%AC+Nh%E1%BA%ADm,+H%C3%B2a+M%C3%A3,+Ng%C3%B4+Th%C3%AC+Nh%E1%BA%ADm,+Hai+B%C3%A0+Tr%C6%B0ng,+H%C3%A0+N%E1%BB%99i/@21.0392021,105.8273644,14z/data=!3m1!4b1!4m14!4m13!1m5!1m1!1s0x3135aaf8b6b356c9:0xf581794475513660!2m2!1d105.8279271!2d21.0621859!1m5!1m1!1s0x3135abf2ebe54609:0x7b6a91831f890933!2m2!1d105.8539286!2d21.0166928!3e0?hl=vi</t>
      </text>
    </comment>
    <comment authorId="0" ref="O554">
      <text>
        <t xml:space="preserve">======
ID#AAAAakniY_s
Admin    (2022-06-04 20:26:47)
https://www.google.com/maps/dir/66+Xu%C3%A2n+Di%E1%BB%87u,+Qu%E1%BA%A3ng+An,+T%C3%A2y+H%E1%BB%93,+H%C3%A0+N%E1%BB%99i/Tr%C6%B0%E1%BB%9Dng+Ti%E1%BB%83u+h%E1%BB%8Dc+Nguy%E1%BB%85n+Tri+Ph%C6%B0%C6%A1ng,+Qu%C3%A1n+Th%C3%A1nh,+Ba+%C4%90%C3%ACnh,+H%C3%A0+N%E1%BB%99i/@21.051512,105.8283893,15z/data=!3m1!4b1!4m14!4m13!1m5!1m1!1s0x3135aa5621fa0a77:0x86a00659d52c9c4!2m2!1d105.8306574!2d21.0620363!1m5!1m1!1s0x3135aba57a3628db:0x7b03ee9521d5ab15!2m2!1d105.8382289!2d21.0430718!3e0?hl=vi</t>
      </text>
    </comment>
    <comment authorId="0" ref="F295">
      <text>
        <t xml:space="preserve">======
ID#AAAAakniY_o
Admin    (2022-06-04 20:26:47)
https://www.google.com/maps/dir/Chung+c%C6%B0+Rose+Town+79+Ng%E1%BB%8Dc+H%E1%BB%93i,+S%E1%BB%91+79+%C4%90.+Ng%E1%BB%8Dc+H%E1%BB%93i,+P,+Ho%C3%A0ng+Mai,+H%C3%A0+N%E1%BB%99i,+Vi%E1%BB%87t+Nam/Tr%C6%B0%E1%BB%9Dng+ti%E1%BB%83u+h%E1%BB%8Dc+V%C4%A9nh+Qu%E1%BB%B3nh,+%C3%8Dch+Vinh,+V%C4%A9nh+Qu%E1%BB%B3nh,+Thanh+Tr%C3%AC,+H%C3%A0+N%E1%BB%99i/@20.9474155,105.8226349,14z/data=!3m1!4b1!4m14!4m13!1m5!1m1!1s0x31356d0cbafe60f5:0xeba4f5c1e3a3c4c5!2m2!1d105.8435263!2d20.9597882!1m5!1m1!1s0x3135ad9ea781be69:0x75f93c2fc9c15a83!2m2!1d105.8338628!2d20.9336662!3e0?hl=vi</t>
      </text>
    </comment>
    <comment authorId="0" ref="I475">
      <text>
        <t xml:space="preserve">======
ID#AAAAakniY_k
Admin    (2022-06-04 20:26:47)
https://www.google.com/maps/dir/128+Th%E1%BB%A5y+Khu%C3%AA,+Ba+%C4%90%C3%ACnh,+H%C3%A0+N%E1%BB%99i/Tr%C6%B0%E1%BB%9Dng+Ti%E1%BB%83u+h%E1%BB%8Dc+Nguy%E1%BB%85n+Tri+Ph%C6%B0%C6%A1ng,+Qu%C3%A1n+Th%C3%A1nh,+Ba+%C4%90%C3%ACnh,+H%C3%A0+N%E1%BB%99i/@21.0420142,105.8282268,16z/data=!3m1!4b1!4m14!4m13!1m5!1m1!1s0x3135ab0f144cd887:0xe0a6505c527f34ba!2m2!1d105.8251603!2d21.0424171!1m5!1m1!1s0x3135aba57a3628db:0x7b03ee9521d5ab15!2m2!1d105.8382289!2d21.0430718!3e0?hl=vi</t>
      </text>
    </comment>
    <comment authorId="0" ref="O69">
      <text>
        <t xml:space="preserve">======
ID#AAAAakniY_g
Admin    (2022-06-04 20:26:47)
https://www.google.com/maps/dir/50+Xu%C3%A2n+Di%E1%BB%87u,+Qu%E1%BA%A3ng+An,+T%C3%A2y+H%E1%BB%93,+H%C3%A0+N%E1%BB%99i/Tr%C6%B0%E1%BB%9Dng+Ti%E1%BB%83u+h%E1%BB%8Dc+V%C5%A9+L%C4%83ng,+Ng%C5%A9+Hi%E1%BB%87p,+Thanh+Tr%C3%AC,+H%C3%A0+N%E1%BB%99i/@20.9931813,105.7584486,12z/data=!3m1!4b1!4m13!4m12!1m5!1m1!1s0x3135aaff3662aa8b:0x7666bc464041839f!2m2!1d105.8310936!2d21.0617507!1m5!1m1!1s0x3135ad228fc961b9:0x3e96133de234d247!2m2!1d105.8520235!2d20.9268407?hl=vi</t>
      </text>
    </comment>
    <comment authorId="0" ref="L539">
      <text>
        <t xml:space="preserve">======
ID#AAAAakniY_c
Admin    (2022-06-04 20:26:47)
https://www.google.com/maps/dir/200+%C4%90%C6%B0%E1%BB%9Dng+%C3%82u+C%C6%A1,+Qu%E1%BA%A3ng+An,+T%C3%A2y+H%E1%BB%93,+H%C3%A0+N%E1%BB%99i/Tr%C6%B0%E1%BB%9Dng+ti%E1%BB%83u+h%E1%BB%8Dc+Linh+%C4%90%C3%A0m,+Ho%C3%A0ng+Li%E1%BB%87t,+Ho%C3%A0ng+Mai,+H%C3%A0+N%E1%BB%99i/@21.0126355,105.7772746,12z/data=!3m1!4b1!4m14!4m13!1m5!1m1!1s0x3135aa57d6979407:0xf76246c8262e82c2!2m2!1d105.8293054!2d21.0649481!1m5!1m1!1s0x3135ad87ec0c0fb3:0x68febf9c7cfbdfd0!2m2!1d105.8382136!2d20.9600241!3e0?hl=vi</t>
      </text>
    </comment>
    <comment authorId="0" ref="R320">
      <text>
        <t xml:space="preserve">======
ID#AAAAakniY_Y
Admin    (2022-06-04 20:26:47)
https://www.google.com/maps/dir/161,+21+%C4%90.+N%C6%B0%E1%BB%9Bc+Ph%E1%BA%A7n+Lan,+T%E1%BB%A9+Li%C3%AAn,+T%C3%A2y+H%E1%BB%93,+H%C3%A0+N%E1%BB%99i,+Vi%E1%BB%87t+Nam/Tr%C6%B0%E1%BB%9Dng+Ti%E1%BB%83u+h%E1%BB%8Dc+Th%E1%BB%8Bnh+Li%E1%BB%87t,+Ng%C3%B5+42+Th%E1%BB%8Bnh+Li%E1%BB%87t,+Th%E1%BB%8Bnh+Li%E1%BB%87t,+Ho%C3%A0ng+Mai,+H%C3%A0+N%E1%BB%99i/@21.019596,105.8125042,13z/data=!3m1!4b1!4m14!4m13!1m5!1m1!1s0x3135aa582d04b36f:0x7506e515b882141c!2m2!1d105.8319856!2d21.0675471!1m5!1m1!1s0x3135ac45e7cf5291:0x996ee12944cb7750!2m2!1d105.8486131!2d20.9715195!3e0?hl=vi</t>
      </text>
    </comment>
    <comment authorId="0" ref="I215">
      <text>
        <t xml:space="preserve">======
ID#AAAAakniY_U
Admin    (2022-06-04 20:26:47)
https://www.google.com/maps/dir/8+V%C3%B5ng+Th%E1%BB%8B,+B%C6%B0%E1%BB%9Fi,+T%C3%A2y+H%E1%BB%93,+H%C3%A0+N%E1%BB%99i/Tr%C6%B0%E1%BB%9Dng+THCS+Vi%E1%BB%87t+H%C6%B0ng,+Kim+Quan+Th%C6%B0%E1%BB%A3ng,+Khu+%C4%91%C3%B4+th%E1%BB%8B+Vi%E1%BB%87t+H%C6%B0ng,+Vi%E1%BB%87t+H%C6%B0ng,+Long+Bi%C3%AAn,+H%C3%A0+N%E1%BB%99i/@21.0757684,105.8233962,13z/data=!3m1!4b1!4m14!4m13!1m5!1m1!1s0x3135ab193957334b:0xd8f5cbb430124592!2m2!1d105.8095257!2d21.0509063!1m5!1m1!1s0x3135a9a2cb593a21:0x74e576019acb9274!2m2!1d105.9011489!2d21.0603977!3e0?hl=vi</t>
      </text>
    </comment>
    <comment authorId="0" ref="R584">
      <text>
        <t xml:space="preserve">======
ID#AAAAakniY_Q
Admin    (2022-06-04 20:26:47)
https://www.google.com/maps/dir/Ng%C3%B5+9+-+%C4%90%E1%BA%B7ng+Thai+Mai,+Qu%E1%BA%A3ng+An,+T%C3%A2y+H%E1%BB%93,+H%C3%A0+N%E1%BB%99i,+Vi%E1%BB%87t+Nam/Tr%C6%B0%E1%BB%9Dng+Ti%E1%BB%83u+h%E1%BB%8Dc+Ng%C5%A9+Hi%E1%BB%87p,+Ng%C5%A9+Hi%E1%BB%87p,+Thanh+Tr%C3%AC,+H%C3%A0+N%E1%BB%99i/@20.9956003,105.7905053,12z/data=!3m1!4b1!4m13!4m12!1m5!1m1!1s0x3135aaf8eb1a11f5:0xee0f4c82f481dc99!2m2!1d105.8267648!2d21.0639212!1m5!1m1!1s0x3135adf18404ad29:0x61ec245929008070!2m2!1d105.8586625!2d20.9231129?hl=vi</t>
      </text>
    </comment>
    <comment authorId="0" ref="R199">
      <text>
        <t xml:space="preserve">======
ID#AAAAakniY_M
Admin    (2022-06-04 20:26:47)
https://www.google.com/maps/dir/17+D%E1%BB%91c+Tam+%C4%90a,+Th%E1%BB%A5y+Khu%C3%AA,+Ba+%C4%90%C3%ACnh,+H%C3%A0+N%E1%BB%99i/Tr%C6%B0%E1%BB%9Dng+Ti%E1%BB%83u+h%E1%BB%8Dc+Chu+V%C4%83n+An,+Th%E1%BB%A5y+Khu%C3%AA,+T%C3%A2y+H%E1%BB%93,+H%C3%A0+N%E1%BB%99i/@21.0432089,105.8160084,17z/data=!3m1!4b1!4m14!4m13!1m5!1m1!1s0x3135ab0fc9c0b901:0x392a960f7af82ee0!2m2!1d105.8186147!2d21.0428171!1m5!1m1!1s0x3135ab08c257101b:0x74f2797adbfd7fa4!2m2!1d105.8177258!2d21.0435931!3e0?hl=vi</t>
      </text>
    </comment>
    <comment authorId="0" ref="O525">
      <text>
        <t xml:space="preserve">======
ID#AAAAakniY_I
Admin    (2022-06-04 20:26:47)
https://www.google.com/maps/dir/35,+19+%C4%90%E1%BA%B7ng+Thai+Mai,+Qu%E1%BA%A3ng+An,+T%C3%A2y+H%E1%BB%93,+H%C3%A0+N%E1%BB%99i,+Vi%E1%BB%87t+Nam/Tr%C6%B0%E1%BB%9Dng+Ti%E1%BB%83u+h%E1%BB%8Dc+Chu+V%C4%83n+An,+Th%E1%BB%A5y+Khu%C3%AA,+T%C3%A2y+H%E1%BB%93,+H%C3%A0+N%E1%BB%99i/@21.052998,105.8196473,15z/data=!3m1!4b1!4m14!4m13!1m5!1m1!1s0x3135aaf8c1a4a4ff:0xfc525853d6d57d0f!2m2!1d105.8242489!2d21.0624246!1m5!1m1!1s0x3135ab08c257101b:0x74f2797adbfd7fa4!2m2!1d105.8177258!2d21.0435931!3e0?hl=vi</t>
      </text>
    </comment>
    <comment authorId="0" ref="O272">
      <text>
        <t xml:space="preserve">======
ID#AAAAakniY_E
Admin    (2022-06-04 20:26:47)
https://www.google.com/maps/dir/76+Ng%C3%B5+31+-+Xu%C3%A2n+Di%E1%BB%87u,+Qu%E1%BA%A3ng+An,+T%C3%A2y+H%E1%BB%93,+H%C3%A0+N%E1%BB%99i/Tr%C6%B0%E1%BB%9Dng+ti%E1%BB%83u+h%E1%BB%8Dc+Ph%C3%BA+Th%C6%B0%E1%BB%A3ng,+Ph%C3%BA+Gia,+Ph%C3%BA+X%C3%A1,+Ph%C3%BA+Th%C6%B0%E1%BB%A3ng,+T%C3%A2y+H%E1%BB%93,+H%C3%A0+N%E1%BB%99i/@21.0737323,105.8018634,14z/data=!3m1!4b1!4m14!4m13!1m5!1m1!1s0x3135aaff224334a7:0x41a991ee2bc1afa5!2m2!1d105.8265808!2d21.0605278!1m5!1m1!1s0x3135aa942907a8bd:0xf1f40723f9176ca8!2m2!1d105.8097553!2d21.0868826!3e0?hl=vi</t>
      </text>
    </comment>
    <comment authorId="0" ref="I275">
      <text>
        <t xml:space="preserve">======
ID#AAAAakniY_A
Admin    (2022-06-04 20:26:47)
https://www.google.com/maps/dir/76+Ng%C3%B5+31+-+Xu%C3%A2n+Di%E1%BB%87u,+Qu%E1%BA%A3ng+An,+T%C3%A2y+H%E1%BB%93,+H%C3%A0+N%E1%BB%99i/Tr%C6%B0%E1%BB%9Dng+Ti%E1%BB%83u+H%E1%BB%8Dc+Nguy%E1%BB%85n+Kh%E1%BA%A3+Tr%E1%BA%A1c,+Ng%C3%B5+26+Do%C3%A3n+K%E1%BA%BF+Thi%E1%BB%87n,+Mai+D%E1%BB%8Bch,+C%E1%BA%A7u+Gi%E1%BA%A5y,+H%C3%A0+N%E1%BB%99i/@21.0611124,105.7852057,14z/data=!3m1!4b1!4m14!4m13!1m5!1m1!1s0x3135aaff224334a7:0x41a991ee2bc1afa5!2m2!1d105.8265808!2d21.0605278!1m5!1m1!1s0x313454c9b9c615eb:0x1dd6fe51b13dc519!2m2!1d105.7762124!2d21.0433059!3e0?hl=vi</t>
      </text>
    </comment>
    <comment authorId="0" ref="R220">
      <text>
        <t xml:space="preserve">======
ID#AAAAakniY-8
Admin    (2022-06-04 20:26:47)
https://www.google.com/maps/dir/28+L%E1%BA%A1c+Ch%C3%ADnh,+Tr%C3%BAc+B%E1%BA%A1ch,+Ba+%C4%90%C3%ACnh,+H%C3%A0+N%E1%BB%99i/Tr%C6%B0%E1%BB%9Dng+Ti%E1%BB%83u+h%E1%BB%8Dc+Ph%C3%BA+Di%E1%BB%85n,+%C4%90%C6%B0%E1%BB%9Dng+H%E1%BB%8Fa+L%C3%B2,+Ph%C3%BA+Di%E1%BB%85n,+T%E1%BB%AB+Li%C3%AAm,+H%C3%A0+N%E1%BB%99i/@21.0546389,105.7664397,13z/data=!3m1!4b1!4m14!4m13!1m5!1m1!1s0x3135abb02d72fc0b:0xbb7f97d6ace6a179!2m2!1d105.8415147!2d21.0458319!1m5!1m1!1s0x313455d43e3b4d9b:0xd06860c6432f6905!2m2!1d105.759128!2d21.049918!3e0?hl=vi</t>
      </text>
    </comment>
    <comment authorId="0" ref="L500">
      <text>
        <t xml:space="preserve">======
ID#AAAAakniY-4
Admin    (2022-06-04 20:26:47)
https://www.google.com/maps/dir/32,+36+%C4%90%C6%B0%E1%BB%9Dng+T%C3%B4+Ng%E1%BB%8Dc+V%C3%A2n,+Qu%E1%BA%A3ng+An,+T%C3%A2y+H%E1%BB%93,+H%C3%A0+N%E1%BB%99i,+Vi%E1%BB%87t+Nam/Tr%C6%B0%E1%BB%9Dng+Ti%E1%BB%83u+h%E1%BB%8Dc+D%E1%BB%8Bch+V%E1%BB%8Dng+A,+Xu%C3%A2n+Th%E1%BB%A7y,+l%C3%A0ng+V%C3%B2ng,+D%E1%BB%8Bch+V%E1%BB%8Dng+H%E1%BA%ADu,+C%E1%BA%A7u+Gi%E1%BA%A5y,+H%C3%A0+N%E1%BB%99i/@21.0535133,105.7849469,14z/data=!3m1!4b1!4m14!4m13!1m5!1m1!1s0x3135aaf768113fc5:0xa5dc7a300a15c880!2m2!1d105.8246839!2d21.0685741!1m5!1m1!1s0x3135ab4aec09d629:0x8746feff494f2c76!2m2!1d105.7836524!2d21.0352022!3e0?hl=vi</t>
      </text>
    </comment>
    <comment authorId="0" ref="I155">
      <text>
        <t xml:space="preserve">======
ID#AAAAakniY-0
Admin    (2022-06-04 20:26:47)
https://www.google.com/maps/dir/31,+28+Xu%C3%A2n+Di%E1%BB%87u,+T%E1%BB%A9+Li%C3%AAn,+T%C3%A2y+H%E1%BB%93,+H%C3%A0+N%E1%BB%99i,+Vi%E1%BB%87t+Nam/Tr%C6%B0%E1%BB%9Dng+Ti%E1%BB%83u+H%E1%BB%8Dc+Nguy%E1%BB%85n+Du,+Trung+V%C4%83n,+Khu+%C4%91%C3%B4+th%E1%BB%8B+Vinaconex+3,+Trung+V%C4%83n,+T%E1%BB%AB+Li%C3%AAm,+H%C3%A0+N%E1%BB%99i/@21.032215,105.8157849,13z/data=!4m13!4m12!1m5!1m1!1s0x3135aa542aed0d51:0x154f9326dda276b8!2m2!1d105.832097!2d21.0612613!1m5!1m1!1s0x31345363af0a8ea1:0x37e0e4aa6c03bed5!2m2!1d105.7793796!2d20.9939934?hl=vi</t>
      </text>
    </comment>
    <comment authorId="0" ref="F195">
      <text>
        <t xml:space="preserve">======
ID#AAAAakniY-w
Admin    (2022-06-04 20:26:47)
https://www.google.com/maps/dir/H%E1%BB%93+G%C6%B0%C6%A1m+Plaza,+Tr%E1%BA%A7n+Ph%C3%BA,+M%E1%BB%99+Lao,+H%C3%A0+%C4%90%C3%B4ng,+H%C3%A0+N%E1%BB%99i/Tr%C6%B0%E1%BB%9Dng+ti%E1%BB%83u+h%E1%BB%8Dc+Ph%C3%BA+C%C6%B0%E1%BB%9Dng,+Ng%C3%B5+12+Th%C6%B0%E1%BB%A3ng+M%E1%BA%A1o,+Trinh+L%C6%B0%C6%A1ng,+Ph%C3%BA+L%C6%B0%C6%A1ng,+H%C3%A0+%C4%90%C3%B4ng,+H%C3%A0+N%E1%BB%99i/@20.9572988,105.7588248,14z/data=!3m1!4b1!4m14!4m13!1m5!1m1!1s0x3135accd88c1276b:0xc7ec85c744d8874e!2m2!1d105.7856461!2d20.9790317!1m5!1m1!1s0x313453dc3b181cb1:0x54befb518a6a1c4a!2m2!1d105.7613026!2d20.9356078!3e0?hl=vi</t>
      </text>
    </comment>
    <comment authorId="0" ref="L370">
      <text>
        <t xml:space="preserve">======
ID#AAAAakniY-s
Admin    (2022-06-04 20:26:47)
https://www.google.com/maps/dir/The+Legend+109+Nguy%E1%BB%85n+Tu%C3%A2n,+Nguy%E1%BB%85n+Tu%C3%A2n,+Nh%C3%A2n+Ch%C3%ADnh,+Thanh+Xu%C3%A2n,+H%C3%A0+N%E1%BB%99i/Tr%C6%B0%E1%BB%9Dng+Ti%E1%BB%83u+h%E1%BB%8Dc+Ngh%C4%A9a+T%C3%A2n,+T%C3%B4+Hi%E1%BB%87u,+Khu+t%E1%BA%ADp+th%E1%BB%83+Ngh%C4%A9a+T%C3%A2n,+Ngh%C4%A9a+T%C3%A2n,+C%E1%BA%A7u+Gi%E1%BA%A5y,+H%C3%A0+N%E1%BB%99i/@21.0212539,105.7728685,14z/data=!3m1!4b1!4m14!4m13!1m5!1m1!1s0x3135acbcd0426251:0x697a2b811c9b6fd2!2m2!1d105.8020521!2d20.9998794!1m5!1m1!1s0x3135ab30a241547d:0xbb0cc0abdbc22d6e!2m2!1d105.7954941!2d21.0423357!3e0?hl=vi</t>
      </text>
    </comment>
    <comment authorId="0" ref="L140">
      <text>
        <t xml:space="preserve">======
ID#AAAAakniY-o
Admin    (2022-06-04 20:26:47)
https://www.google.com/maps/dir/98+P.+T%E1%BB%AB+Hoa,+Qu%E1%BA%A3ng+An,+T%C3%A2y+H%E1%BB%93,+H%C3%A0+N%E1%BB%99i,+Vi%E1%BB%87t+Nam/Tr%C6%B0%E1%BB%9Dng+Ti%E1%BB%83u+h%E1%BB%8Dc+C%E1%BB%95+Nhu%E1%BA%BF+2B,+Ng%C3%B5+145+%C4%90%C6%B0%E1%BB%9Dng+C%E1%BB%95+Nhu%E1%BA%BF,+C%E1%BB%95+Nhu%E1%BA%BF+2,+T%E1%BB%AB+Li%C3%AAm,+H%C3%A0+N%E1%BB%99i/@21.0743237,105.7892576,14z/data=!3m1!4b1!4m13!4m12!1m5!1m1!1s0x3135aa557080beaf:0xdeb6200841cc91a!2m2!1d105.8297275!2d21.0580236!1m5!1m1!1s0x3134552a6d426e0d:0x50830eb064fd34a0!2m2!1d105.7778025!2d21.0616053?hl=vi</t>
      </text>
    </comment>
    <comment authorId="0" ref="O199">
      <text>
        <t xml:space="preserve">======
ID#AAAAakniY-k
Admin    (2022-06-04 20:26:47)
https://www.google.com/maps/dir/17+D%E1%BB%91c+Tam+%C4%90a,+Th%E1%BB%A5y+Khu%C3%AA,+Ba+%C4%90%C3%ACnh,+H%C3%A0+N%E1%BB%99i/Tr%C6%B0%E1%BB%9Dng+Ti%E1%BB%83u+h%E1%BB%8Dc+Y%C3%AAn+H%C3%B2a,+Ph%E1%BB%91+H%E1%BA%A1+Y%C3%AAn+Quy%E1%BA%BFt,+Y%C3%AAn+Ho%C3%A0,+C%E1%BA%A7u+Gi%E1%BA%A5y,+H%C3%A0+N%E1%BB%99i/@21.02857,105.7859201,14z/data=!3m1!4b1!4m14!4m13!1m5!1m1!1s0x3135ab0fc9c0b901:0x392a960f7af82ee0!2m2!1d105.8186147!2d21.0428171!1m5!1m1!1s0x3135ab5a6e0c6e17:0xd57f35472c675c7a!2m2!1d105.7938834!2d21.0203126!3e0?hl=vi</t>
      </text>
    </comment>
    <comment authorId="0" ref="F105">
      <text>
        <t xml:space="preserve">======
ID#AAAAakniY-g
Admin    (2022-06-04 20:26:47)
https://www.google.com/maps/dir/31+Ph%E1%BB%91+Tr%E1%BB%8Bnh+C%C3%B4ng+S%C6%A1n,+Nh%E1%BA%ADt+T%C3%A2n,+T%C3%A2y+H%E1%BB%93,+H%C3%A0+N%E1%BB%99i/Tr%C6%B0%E1%BB%9Dng+Ti%E1%BB%83u+h%E1%BB%8Dc+Minh+Khai+A,+Ng%C3%B5+136+%C4%91%C6%B0%E1%BB%9Dng+C%E1%BA%A7u+Di%E1%BB%85n,+Th%C3%B4n+Ng%E1%BB%8Da+Long,+Minh+Khai,+T%E1%BB%AB+Li%C3%AAm,+Minh+Khai+T%E1%BB%AB+Li%C3%AAm+H%C3%A0+N%E1%BB%99i/@21.0568102,105.7439777,13z/data=!3m1!4b1!4m13!4m12!1m5!1m1!1s0x3135ab0076eed7d1:0x19e2bc9a01719cf5!2m2!1d105.8163321!2d21.0767217!1m5!1m1!1s0x313454f0eaa815fb:0xfff0cc34758b6fe1!2m2!1d105.7423664!2d21.0505991?hl=vi</t>
      </text>
    </comment>
    <comment authorId="0" ref="F39">
      <text>
        <t xml:space="preserve">======
ID#AAAAakniY-c
Admin    (2022-06-04 20:26:47)
https://www.google.com/maps/dir/Ng%C3%B5+31+-+Xu%C3%A2n+Di%E1%BB%87u,+Qu%E1%BA%A3ng+An,+T%C3%A2y+H%E1%BB%93,+H%C3%A0+N%E1%BB%99i,+Vi%E1%BB%87t+Nam/Tr%C6%B0%E1%BB%9Dng+Ti%E1%BB%83u+h%E1%BB%8Dc+Ng%C3%B4+Quy%E1%BB%81n,+Ng%C3%B5+Qu%E1%BB%B3nh,+Qu%E1%BB%B3nh+L%C3%B4i,+Hai+B%C3%A0+Tr%C6%B0ng,+H%C3%A0+N%E1%BB%99i/@21.0312877,105.811623,13z/data=!3m1!4b1!4m13!4m12!1m5!1m1!1s0x3135aaff4b507287:0xcc74c8c103c0950f!2m2!1d105.8277791!2d21.0617925!1m5!1m1!1s0x3135ac0c13b6b05d:0xc12d097903cffd50!2m2!1d105.8568276!2d21.0004253?hl=vi</t>
      </text>
    </comment>
    <comment authorId="0" ref="F165">
      <text>
        <t xml:space="preserve">======
ID#AAAAakniY-Y
Admin    (2022-06-04 20:26:47)
https://www.google.com/maps/dir/98+P.+T%E1%BB%AB+Hoa,+Qu%E1%BA%A3ng+An,+T%C3%A2y+H%E1%BB%93,+H%C3%A0+N%E1%BB%99i,+Vi%E1%BB%87t+Nam/Tr%C6%B0%E1%BB%9Dng+Ti%E1%BB%83u+h%E1%BB%8Dc+D%E1%BB%8Bch+V%E1%BB%8Dng+A,+Xu%C3%A2n+Th%E1%BB%A7y,+l%C3%A0ng+V%C3%B2ng,+D%E1%BB%8Bch+V%E1%BB%8Dng+H%E1%BA%ADu,+C%E1%BA%A7u+Gi%E1%BA%A5y,+H%C3%A0+N%E1%BB%99i/@21.0540686,105.7926059,14z/data=!3m1!4b1!4m13!4m12!1m5!1m1!1s0x3135aa557080beaf:0xdeb6200841cc91a!2m2!1d105.8297275!2d21.0580236!1m5!1m1!1s0x3135ab4aec09d629:0x8746feff494f2c76!2m2!1d105.7836524!2d21.0352022?hl=vi</t>
      </text>
    </comment>
    <comment authorId="0" ref="F110">
      <text>
        <t xml:space="preserve">======
ID#AAAAakniY-U
Admin    (2022-06-04 20:26:47)
https://www.google.com/maps/dir/Ng%C3%B5+76+T%E1%BB%A9+Li%C3%AAn,+T%E1%BB%A9+Li%C3%AAn,+T%C3%A2y+H%E1%BB%93,+H%C3%A0+N%E1%BB%99i,+Vi%E1%BB%87t+Nam/Tr%C6%B0%E1%BB%9Dng+Ti%E1%BB%83u+H%E1%BB%8Dc+D%E1%BB%8Bch+V%E1%BB%8Dng+B,+Nguy%E1%BB%85n+Kh%C3%A1nh+To%C3%A0n,+D%E1%BB%8Bch+V%E1%BB%8Dng,+C%E1%BA%A7u+Gi%E1%BA%A5y,+H%C3%A0+N%E1%BB%99i/@21.0579285,105.7972055,14z/data=!3m1!4b1!4m13!4m12!1m5!1m1!1s0x3135aa50da8981b5:0x2f86b0d1bdf9657f!2m2!1d105.8355041!2d21.0647352!1m5!1m1!1s0x3135ab483fffffff:0xbba88b54ce8786f3!2m2!1d105.7966553!2d21.0384327?hl=vi</t>
      </text>
    </comment>
    <comment authorId="0" ref="L85">
      <text>
        <t xml:space="preserve">======
ID#AAAAakniY-Q
Admin    (2022-06-04 20:26:47)
https://www.google.com/maps/dir/51+P.+Qu%E1%BA%A7n+Ng%E1%BB%B1a,+Li%E1%BB%85u+Giai,+Ba+%C4%90%C3%ACnh,+H%C3%A0+N%E1%BB%99i,+Vi%E1%BB%87t+Nam/Tr%C6%B0%E1%BB%9Dng+Ti%E1%BB%83u+h%E1%BB%8Dc+%C4%90%E1%BB%93ng+T%C3%A2m,+Ng%C3%B5+128C+-+%C4%90%E1%BA%A1i+La,+%C4%90%E1%BB%93ng+T%C3%A2m,+Hai+B%C3%A0+Tr%C6%B0ng,+H%C3%A0+N%E1%BB%99i/@21.020106,105.8124356,14z/data=!3m1!4b1!4m13!4m12!1m5!1m1!1s0x3135ab11a270d385:0xd85ef3f4a2f52681!2m2!1d105.8151284!2d21.0412452!1m5!1m1!1s0x3135ac71b820a9f3:0x1662457494a32013!2m2!1d105.8445488!2d20.997964?hl=vi</t>
      </text>
    </comment>
    <comment authorId="0" ref="O289">
      <text>
        <t xml:space="preserve">======
ID#AAAAakniY-M
Admin    (2022-06-04 20:26:47)
https://www.google.com/maps/dir/P.+V%C5%A9+Mi%C3%AAn,+Y%C3%AAn+Ph%E1%BB%A5,+T%C3%A2y+H%E1%BB%93,+H%C3%A0+N%E1%BB%99i,+Vi%E1%BB%87t+Nam/Tr%C6%B0%E1%BB%9Dng+Ti%E1%BB%83u+H%E1%BB%8Dc+L%E1%BA%A1i+Y%C3%AAn,+Th%C3%B4n+3,+L%E1%BA%A1i+Y%C3%AAn,+Ho%C3%A0i+%C4%90%E1%BB%A9c,+H%C3%A0+N%E1%BB%99i/@21.0432173,105.6986037,12z/data=!3m1!4b1!4m14!4m13!1m5!1m1!1s0x3135abac89390285:0xa12892beb6b3da4!2m2!1d105.8355013!2d21.0537153!1m5!1m1!1s0x3134540be336d81b:0xb46a1d2d5182959b!2m2!1d105.7063119!2d21.0258824!3e0?hl=vi</t>
      </text>
    </comment>
    <comment authorId="0" ref="L265">
      <text>
        <t xml:space="preserve">======
ID#AAAAakniY-I
Admin    (2022-06-04 20:26:47)
https://www.google.com/maps/dir/79+Ng%C3%B5+31+-+Xu%C3%A2n+Di%E1%BB%87u,+Qu%E1%BA%A3ng+An,+T%C3%A2y+H%E1%BB%93,+H%C3%A0+N%E1%BB%99i/Tr%C6%B0%E1%BB%9Dng+ti%E1%BB%83u+h%E1%BB%8Dc+Linh+%C4%90%C3%A0m,+Ho%C3%A0ng+Li%E1%BB%87t,+Ho%C3%A0ng+Mai,+H%C3%A0+N%E1%BB%99i/@21.011693,105.7761475,12z/data=!3m1!4b1!4m14!4m13!1m5!1m1!1s0x3135aaff3b59a407:0xb12e96d162c45c23!2m2!1d105.8268839!2d21.0607851!1m5!1m1!1s0x3135ad87ec0c0fb3:0x68febf9c7cfbdfd0!2m2!1d105.8382136!2d20.9600241!3e0?hl=vi</t>
      </text>
    </comment>
    <comment authorId="0" ref="L364">
      <text>
        <t xml:space="preserve">======
ID#AAAAakniY-E
Admin    (2022-06-04 20:26:47)
https://www.google.com/maps/dir/Ng%C3%B5+11+%C4%90%C6%B0%E1%BB%9Dng+T%C3%A2y+H%E1%BB%93,+Qu%E1%BA%A3ng+An,+T%C3%A2y+H%E1%BB%93,+H%C3%A0+N%E1%BB%99i,+Vi%E1%BB%87t+Nam/Tr%C6%B0%E1%BB%9Dng+Ti%E1%BB%83u+h%E1%BB%8Dc+C%E1%BB%95+Nhu%E1%BA%BF+2B,+Ng%C3%B5+145+%C4%90%C6%B0%E1%BB%9Dng+C%E1%BB%95+Nhu%E1%BA%BF,+C%E1%BB%95+Nhu%E1%BA%BF+2,+T%E1%BB%AB+Li%C3%AAm,+H%C3%A0+N%E1%BB%99i/@21.0766632,105.7814151,14z/data=!3m1!4b1!4m14!4m13!1m5!1m1!1s0x3135aaf9b415e31d:0xe17950311b14486b!2m2!1d105.8261232!2d21.0655086!1m5!1m1!1s0x3134552a6d426e0d:0x50830eb064fd34a0!2m2!1d105.7778025!2d21.0616053!3e0?hl=vi</t>
      </text>
    </comment>
    <comment authorId="0" ref="R94">
      <text>
        <t xml:space="preserve">======
ID#AAAAakniY-A
Admin    (2022-06-04 20:26:47)
https://www.google.com/maps/dir/Ng%C3%B5+86+%C3%82u+C%C6%A1,+T%E1%BB%A9+Li%C3%AAn,+T%C3%A2y+H%E1%BB%93,+H%C3%A0+N%E1%BB%99i,+Vi%E1%BB%87t+Nam/Tr%C6%B0%E1%BB%9Dng+THCS+Y%C3%AAn+S%E1%BB%9F,+Y%C3%AAn+Duy%C3%AAn,+Y%C3%AAn+S%E1%BB%9F,+Ho%C3%A0ng+Mai,+H%C3%A0+N%E1%BB%99i/@21.0145979,105.8160151,13z/data=!3m1!4b1!4m13!4m12!1m5!1m1!1s0x3135aa569b9a0f29:0xaf342a14e3a2404a!2m2!1d105.8328033!2d21.0617098!1m5!1m1!1s0x3135ac28e396c2d1:0x74667a82bfaf9199!2m2!1d105.8720585!2d20.9680143?hl=vi</t>
      </text>
    </comment>
    <comment authorId="0" ref="R374">
      <text>
        <t xml:space="preserve">======
ID#AAAAakniY98
Admin    (2022-06-04 20:26:47)
https://www.google.com/maps/dir/28+Xu%C3%A2n+Di%E1%BB%87u,+Qu%E1%BA%A3ng+An,+T%C3%A2y+H%E1%BB%93,+H%C3%A0+N%E1%BB%99i/Tr%C6%B0%E1%BB%9Dng+Ti%E1%BB%83u+H%E1%BB%8Dc+Ph%C6%B0%C6%A1ng+Li%C3%AAn,+Ph%E1%BB%91+X%C3%A3+%C4%90%C3%A0n,+Ph%C6%B0%C6%A1ng+Li%C3%AAn,+%C4%90%E1%BB%91ng+%C4%90a,+H%C3%A0+N%E1%BB%99i/@21.034679,105.8035632,13z/data=!3m1!4b1!4m14!4m13!1m5!1m1!1s0x3135aa542aed0d51:0x165433f153abf75e!2m2!1d105.832097!2d21.0612613!1m5!1m1!1s0x3135ab870f8b4f69:0x6deb46b32186688a!2m2!1d105.8370287!2d21.0103796!3e0?hl=vi</t>
      </text>
    </comment>
    <comment authorId="0" ref="R144">
      <text>
        <t xml:space="preserve">======
ID#AAAAakniY94
Admin    (2022-06-04 20:26:47)
https://www.google.com/maps/dir/28+L%E1%BA%A1c+Ch%C3%ADnh,+Tr%C3%BAc+B%E1%BA%A1ch,+Ba+%C4%90%C3%ACnh,+H%C3%A0+N%E1%BB%99i/Tr%C6%B0%E1%BB%9Dng+ti%E1%BB%83u+h%E1%BB%8Dc+Tr%E1%BA%A7n+Ph%C3%BA,+Tr%E1%BA%A7n+Ph%C3%BA,+Ho%C3%A0ng+Mai,+H%C3%A0+N%E1%BB%99i/@21.009202,105.8332387,13z/data=!3m1!4b1!4m13!4m12!1m5!1m1!1s0x3135abb02d72fc0b:0xbb7f97d6ace6a179!2m2!1d105.8415147!2d21.0458319!1m5!1m1!1s0x3135ae9bb5e62889:0xa88dd7841897a1f!2m2!1d105.884489!2d20.9737328?hl=vi</t>
      </text>
    </comment>
    <comment authorId="0" ref="L154">
      <text>
        <t xml:space="preserve">======
ID#AAAAakniY90
Admin    (2022-06-04 20:26:47)
https://www.google.com/maps/dir/31,+28+Xu%C3%A2n+Di%E1%BB%87u,+T%E1%BB%A9+Li%C3%AAn,+T%C3%A2y+H%E1%BB%93,+H%C3%A0+N%E1%BB%99i,+Vi%E1%BB%87t+Nam/Tr%C6%B0%E1%BB%9Dng+THCS+L%C3%BD+Th%C6%B0%E1%BB%9Dng+Ki%E1%BB%87t,+Ph%E1%BB%91+Nguy%E1%BB%85n+Khuy%E1%BA%BFn,+V%C4%83n+Mi%E1%BA%BFu,+%C4%90%E1%BB%91ng+%C4%90a,+H%C3%A0+N%E1%BB%99i/@21.0442573,105.8234606,14z/data=!3m1!4b1!4m13!4m12!1m5!1m1!1s0x3135aa542aed0d51:0x154f9326dda276b8!2m2!1d105.832097!2d21.0612613!1m5!1m1!1s0x3135ab99ad18134f:0x6a03181c8780ea63!2m2!1d105.8383366!2d21.0288097?hl=vi</t>
      </text>
    </comment>
    <comment authorId="0" ref="R65">
      <text>
        <t xml:space="preserve">======
ID#AAAAakniY9w
Admin    (2022-06-04 20:26:47)
https://www.google.com/maps/dir/19+Ph%E1%BB%91+Qu%E1%BA%A3ng+Kh%C3%A1nh,+Qu%E1%BA%A3ng+An,+T%C3%A2y+H%E1%BB%93,+H%C3%A0+N%E1%BB%99i/Tr%C6%B0%E1%BB%9Dng+Ti%E1%BB%83u+H%E1%BB%8Dc+Nguy%E1%BB%85n+Trung+Tr%E1%BB%B1c,+Ph%E1%BA%A1m+H%E1%BB%93ng+Th%C3%A1i,+Nguy%E1%BB%85n+Trung+Tr%E1%BB%B1c,+Ba+%C4%90%C3%ACnh,+H%C3%A0+N%E1%BB%99i/@21.055771,105.8161548,14z/data=!3m1!4b1!4m13!4m12!1m5!1m1!1s0x3135aafc8849b055:0xadba4bbb548cfd8c!2m2!1d105.820039!2d21.0615565!1m5!1m1!1s0x3135abb9eaf27d17:0x1c19fe19a9b170f7!2m2!1d105.8467577!2d21.04325?hl=vi</t>
      </text>
    </comment>
    <comment authorId="0" ref="R160">
      <text>
        <t xml:space="preserve">======
ID#AAAAakniY9s
Admin    (2022-06-04 20:26:47)
https://www.google.com/maps/dir/50+Ng%C3%B5+31+-+Xu%C3%A2n+Di%E1%BB%87u,+Qu%E1%BA%A3ng+An,+T%C3%A2y+H%E1%BB%93,+H%C3%A0+N%E1%BB%99i,+Vi%E1%BB%87t+Nam/Tr%C6%B0%E1%BB%9Dng+Ti%E1%BB%83u+h%E1%BB%8Dc+B%C3%A0+Tri%E1%BB%87u,+Th%C3%A1i+Phi%C3%AAn,+L%C3%AA+%C4%90%E1%BA%A1i+H%C3%A0nh,+Hai+B%C3%A0+Tr%C6%B0ng,+H%C3%A0+N%E1%BB%99i/@21.0359606,105.8113847,13z/data=!3m1!4b1!4m13!4m12!1m5!1m1!1s0x3135aaff3b436815:0xf40b5e9806ad6028!2m2!1d105.8273025!2d21.0612634!1m5!1m1!1s0x3135ab8b03307a6d:0x87f1a44ca05f9ff8!2m2!1d105.8504566!2d21.0106748?hl=vi</t>
      </text>
    </comment>
    <comment authorId="0" ref="O394">
      <text>
        <t xml:space="preserve">======
ID#AAAAakniY9o
Admin    (2022-06-04 20:26:47)
https://www.google.com/maps/dir/98+P.+T%E1%BB%AB+Hoa,+Qu%E1%BA%A3ng+An,+T%C3%A2y+H%E1%BB%93,+H%C3%A0+N%E1%BB%99i,+Vi%E1%BB%87t+Nam/Tr%C6%B0%E1%BB%9Dng+Ti%E1%BB%83u+h%E1%BB%8Dc+Nh%E1%BA%ADt+T%C3%A2n,+%C4%90%C6%B0%E1%BB%9Dng+%C3%82u+C%C6%A1,+Nh%E1%BA%ADt+T%C3%A2n,+T%C3%A2y+H%E1%BB%93,+H%C3%A0+N%E1%BB%99i/@21.0670328,105.8195435,15z/data=!3m1!4b1!4m14!4m13!1m5!1m1!1s0x3135aa557080beaf:0xdeb6200841cc91a!2m2!1d105.8297275!2d21.0580236!1m5!1m1!1s0x3135aaf39b266a69:0x9252d7877f875d3f!2m2!1d105.8223333!2d21.076144!3e0?hl=vi</t>
      </text>
    </comment>
    <comment authorId="0" ref="L44">
      <text>
        <t xml:space="preserve">======
ID#AAAAakniY9k
Admin    (2022-06-04 20:26:47)
https://www.google.com/maps/dir/Handico+5+Apartment+building,+Gia+Th%E1%BB%A5y,+Long+Bi%C3%AAn,+H%C3%A0+N%E1%BB%99i/Tr%C6%B0%E1%BB%9Dng+ti%E1%BB%83u+h%E1%BB%8Dc+Th%C3%BAy+L%C4%A9nh,+Th%C3%BAy+L%C4%A9nh,+L%C4%A9nh+Nam,+Ho%C3%A0ng+Mai,+H%C3%A0+N%E1%BB%99i/@21.0138925,105.8682786,13z/data=!3m1!4b1!4m13!4m12!1m5!1m1!1s0x3135a9784e172b7f:0xbbb1b20bb531313b!2m2!1d105.8856031!2d21.0480028!1m5!1m1!1s0x3135ae93eff432c1:0xf26e0a7fa3d67961!2m2!1d105.8944814!2d20.9733444?hl=vi</t>
      </text>
    </comment>
    <comment authorId="0" ref="I560">
      <text>
        <t xml:space="preserve">======
ID#AAAAakniY9g
Admin    (2022-06-04 20:26:47)
https://www.google.com/maps/dir/236,+11+%C4%90.+%C3%82u+C%C6%A1,+Nh%E1%BA%ADt+T%C3%A2n,+T%C3%A2y+H%E1%BB%93,+H%C3%A0+N%E1%BB%99i,+Vi%E1%BB%87t+Nam/Tr%C6%B0%E1%BB%9Dng+THCS+An+D%C6%B0%C6%A1ng,+%C4%90%C6%B0%E1%BB%9Dng+T%C3%B4+Ng%E1%BB%8Dc+V%C3%A2n,+Qu%E1%BA%A3ng+An,+T%C3%A2y+H%E1%BB%93,+H%C3%A0+N%E1%BB%99i/@21.0710733,105.8200192,16z/data=!3m1!4b1!4m14!4m13!1m5!1m1!1s0x3135aaf6f623c601:0x499319347e92217b!2m2!1d105.8260848!2d21.0714661!1m5!1m1!1s0x3135aaf0a9b52e1b:0xd512cf2fb2437b31!2m2!1d105.8226045!2d21.0681932!3e0?hl=vi</t>
      </text>
    </comment>
    <comment authorId="0" ref="I214">
      <text>
        <t xml:space="preserve">======
ID#AAAAakniY9c
Admin    (2022-06-04 20:26:47)
https://www.google.com/maps/dir/8+V%C3%B5ng+Th%E1%BB%8B,+B%C6%B0%E1%BB%9Fi,+T%C3%A2y+H%E1%BB%93,+H%C3%A0+N%E1%BB%99i/Tr%C6%B0%E1%BB%9Dng+THCS+Vi%E1%BB%87t+H%C6%B0ng,+Kim+Quan+Th%C6%B0%E1%BB%A3ng,+Khu+%C4%91%C3%B4+th%E1%BB%8B+Vi%E1%BB%87t+H%C6%B0ng,+Vi%E1%BB%87t+H%C6%B0ng,+Long+Bi%C3%AAn,+H%C3%A0+N%E1%BB%99i/@21.0757684,105.8233962,13z/data=!3m1!4b1!4m14!4m13!1m5!1m1!1s0x3135ab193957334b:0xd8f5cbb430124592!2m2!1d105.8095257!2d21.0509063!1m5!1m1!1s0x3135a9a2cb593a21:0x74e576019acb9274!2m2!1d105.9011489!2d21.0603977!3e0?hl=vi</t>
      </text>
    </comment>
    <comment authorId="0" ref="L239">
      <text>
        <t xml:space="preserve">======
ID#AAAAakniY9Y
Admin    (2022-06-04 20:26:47)
https://www.google.com/maps/dir/52+Ng%C3%B5+V%C4%83n+Ch%C6%B0%C6%A1ng,+V%C4%83n+Ch%C6%B0%C6%A1ng,+%C4%90%E1%BB%91ng+%C4%90a,+H%C3%A0+N%E1%BB%99i/Tr%C6%B0%E1%BB%9Dng+Ti%E1%BB%83u+h%E1%BB%8Dc+V%C4%83n+Ch%C6%B0%C6%A1ng,+Ng%C3%B5+V%C4%83n+Ch%C6%B0%C6%A1ng,+V%C4%83n+Ch%C6%B0%C6%A1ng,+%C4%90%E1%BB%91ng+%C4%90a,+H%C3%A0+N%E1%BB%99i/@21.0215512,105.8333667,17z/data=!3m1!4b1!4m14!4m13!1m5!1m1!1s0x3135ab9cf23720ab:0x8de242ebecb2d99a!2m2!1d105.8331393!2d21.0230145!1m5!1m1!1s0x3135ab9ad4f94c3b:0x98d46547a9912d33!2m2!1d105.8379714!2d21.0204282!3e0?hl=vi</t>
      </text>
    </comment>
    <comment authorId="0" ref="F565">
      <text>
        <t xml:space="preserve">======
ID#AAAAakniY9U
Admin    (2022-06-04 20:26:47)
https://www.google.com/maps/dir/70+P.+T%E1%BB%AB+Hoa,+Qu%E1%BA%A3ng+An,+T%C3%A2y+H%E1%BB%93,+H%C3%A0+N%E1%BB%99i,+Vi%E1%BB%87t+Nam/Tr%C6%B0%E1%BB%9Dng+THCS+M%E1%BB%85+Tr%C3%AC,+M%E1%BB%85+Tr%C3%AC,+T%E1%BB%AB+Li%C3%AAm,+H%C3%A0+N%E1%BB%99i/@21.0401027,105.7716625,13z/data=!3m1!4b1!4m14!4m13!1m5!1m1!1s0x3135aa55979ffb91:0xc850199d5859101b!2m2!1d105.830434!2d21.0586256!1m5!1m1!1s0x313453569ed12d71:0x61bca56eeaa88e14!2m2!1d105.7755232!2d21.0109364!3e0?hl=vi</t>
      </text>
    </comment>
    <comment authorId="0" ref="R49">
      <text>
        <t xml:space="preserve">======
ID#AAAAakniY9Q
Admin    (2022-06-04 20:26:47)
https://www.google.com/maps/dir/Ng%C3%B5+28+T%C3%A2y+H%E1%BB%93,+Qu%E1%BA%A3ng+An,+T%C3%A2y+H%E1%BB%93,+H%C3%A0+N%E1%BB%99i,+Vi%E1%BB%87t+Nam/Tr%C6%B0%E1%BB%9Dng+ti%E1%BB%83u+h%E1%BB%8Dc+L%C3%BD+Nam+%C4%90%E1%BA%BF,+Mi%C3%AAu+Nha,+T%C3%A2y+M%E1%BB%97,+T%E1%BB%AB+Li%C3%AAm,+H%C3%A0+N%E1%BB%99i/@21.0401027,105.7541064,13z/data=!3m1!4b1!4m13!4m12!1m5!1m1!1s0x3135aaf9be7a1623:0x56094cca959605d!2m2!1d105.8248197!2d21.06585!1m5!1m1!1s0x31345481c89b3601:0x64023f32a7e5e524!2m2!1d105.7382504!2d21.0189971?hl=vi</t>
      </text>
    </comment>
    <comment authorId="0" ref="R394">
      <text>
        <t xml:space="preserve">======
ID#AAAAakniY9M
Admin    (2022-06-04 20:26:47)
https://www.google.com/maps/dir/98+P.+T%E1%BB%AB+Hoa,+Qu%E1%BA%A3ng+An,+T%C3%A2y+H%E1%BB%93,+H%C3%A0+N%E1%BB%99i,+Vi%E1%BB%87t+Nam/Tr%C6%B0%E1%BB%9Dng+Ti%E1%BB%83u+h%E1%BB%8Dc+An+D%C6%B0%C6%A1ng,+An+D%C6%B0%C6%A1ng,+Y%C3%AAn+Ph%E1%BB%A5,+T%C3%A2y+H%E1%BB%93,+H%C3%A0+N%E1%BB%99i/@21.0670328,105.8195435,15z/data=!4m14!4m13!1m5!1m1!1s0x3135aa557080beaf:0xdeb6200841cc91a!2m2!1d105.8297275!2d21.0580236!1m5!1m1!1s0x3135abad37693145:0x127b9a3685f9ba58!2m2!1d105.8388687!2d21.0544411!3e0?hl=vi</t>
      </text>
    </comment>
    <comment authorId="0" ref="L89">
      <text>
        <t xml:space="preserve">======
ID#AAAAakniY9I
Admin    (2022-06-04 20:26:47)
https://www.google.com/maps/dir/32,+36+%C4%90%C6%B0%E1%BB%9Dng+T%C3%B4+Ng%E1%BB%8Dc+V%C3%A2n,+Qu%E1%BA%A3ng+An,+T%C3%A2y+H%E1%BB%93,+H%C3%A0+N%E1%BB%99i,+Vi%E1%BB%87t+Nam/Tr%C6%B0%E1%BB%9Dng+ti%E1%BB%83u+h%E1%BB%8Dc+Quang+Trung,+Ph%E1%BB%91+%C4%90%E1%BA%B7ng+Ti%E1%BA%BFn+%C4%90%C3%B4ng,+Trung+Li%E1%BB%87t,+%C4%90%E1%BB%91ng+%C4%90a,+H%C3%A0+N%E1%BB%99i/@21.0427896,105.7889384,13z/data=!3m1!4b1!4m13!4m12!1m5!1m1!1s0x3135aaf767ce1d23:0xe5196a4f488a13ed!2m2!1d105.8247933!2d21.0685188!1m5!1m1!1s0x3135ab07225af76b:0x788f2148146905ed!2m2!1d105.8231184!2d21.0129444?hl=vi</t>
      </text>
    </comment>
    <comment authorId="0" ref="O495">
      <text>
        <t xml:space="preserve">======
ID#AAAAakniY9E
Admin    (2022-06-04 20:26:47)
https://www.google.com/maps/dir/52,+28+%C4%90%C6%B0%E1%BB%9Dng+T%C3%B4+Ng%E1%BB%8Dc+V%C3%A2n,+Qu%E1%BA%A3ng+An,+T%C3%A2y+H%E1%BB%93,+H%C3%A0+N%E1%BB%99i,+Vi%E1%BB%87t+Nam/Tr%C6%B0%E1%BB%9Dng+Ti%E1%BB%83u+h%E1%BB%8Dc+Ngh%C4%A9a+%C4%90%C3%B4,+Ho%C3%A0ng+Qu%E1%BB%91c+Vi%E1%BB%87t,+Ngh%C4%A9a+%C4%90%C3%B4,+C%E1%BA%A7u+Gi%E1%BA%A5y,+H%C3%A0+N%E1%BB%99i/@21.0615585,105.7927952,14z/data=!3m1!4b1!4m14!4m13!1m5!1m1!1s0x3135aaf76419da87:0xade5b14d9eca8c61!2m2!1d105.8250372!2d21.0682658!1m5!1m1!1s0x3135ab253294877b:0xd74f46801b48a8c0!2m2!1d105.7958205!2d21.0468025!3e0?hl=vi</t>
      </text>
    </comment>
    <comment authorId="0" ref="R454">
      <text>
        <t xml:space="preserve">======
ID#AAAAakniY9A
Admin    (2022-06-04 20:26:47)
https://www.google.com/maps/dir/24+Ng%C3%B5+31+-+Xu%C3%A2n+Di%E1%BB%87u,+Qu%E1%BA%A3ng+An,+T%C3%A2y+H%E1%BB%93,+H%C3%A0+N%E1%BB%99i/Tr%C6%B0%E1%BB%9Dng+PTCS+Nguy%E1%BB%85n+%C4%90%C3%ACnh+Chi%E1%BB%83u+H%C3%A0+N%E1%BB%99i,+L%E1%BA%A1c+Trung,+V%C4%A9nh+Tuy,+Hai+B%C3%A0+Tr%C6%B0ng,+H%C3%A0+N%E1%BB%99i/@21.0329003,105.811697,13z/data=!3m1!4b1!4m14!4m13!1m5!1m1!1s0x3135aaf8b6b356c9:0xf581794475513660!2m2!1d105.8279271!2d21.0621859!1m5!1m1!1s0x3135ac08f25adfcb:0x6b037e6e9b62e4d6!2m2!1d105.862794!2d21.0025776!3e0?hl=vi</t>
      </text>
    </comment>
    <comment authorId="0" ref="O459">
      <text>
        <t xml:space="preserve">======
ID#AAAAakniY88
Admin    (2022-06-04 20:26:47)
https://www.google.com/maps/dir/28+Ng%C3%B5+31+-+Xu%C3%A2n+Di%E1%BB%87u,+Qu%E1%BA%A3ng+An,+T%C3%A2y+H%E1%BB%93,+H%C3%A0+N%E1%BB%99i/Tr%C6%B0%E1%BB%9Dng+Ti%E1%BB%83u+H%E1%BB%8Dc+Vi%E1%BB%87t+H%C6%B0ng,+Khu+%C4%91%C3%B4+th%E1%BB%8B+Vi%E1%BB%87t+H%C6%B0ng,+Giang+Bi%C3%AAn,+Long+Bi%C3%AAn,+H%C3%A0+N%E1%BB%99i/@21.0507925,105.8342438,13z/data=!3m1!4b1!4m14!4m13!1m5!1m1!1s0x3135aaf8b411413b:0xa7e915e225b82187!2m2!1d105.8278429!2d21.0620992!1m5!1m1!1s0x3135a9ba0324fc8b:0xf6896c3b14caa8c8!2m2!1d105.9105667!2d21.06525!3e0?hl=vi</t>
      </text>
    </comment>
    <comment authorId="0" ref="L214">
      <text>
        <t xml:space="preserve">======
ID#AAAAakniY84
Admin    (2022-06-04 20:26:47)
https://www.google.com/maps/dir/8+V%C3%B5ng+Th%E1%BB%8B,+B%C6%B0%E1%BB%9Fi,+T%C3%A2y+H%E1%BB%93,+H%C3%A0+N%E1%BB%99i/Tr%C6%B0%E1%BB%9Dng+THCS+Th%E1%BA%A1ch+B%C3%A0n,+Th%E1%BA%A1ch+B%C3%A0n,+Long+Bi%C3%AAn,+H%C3%A0+N%E1%BB%99i/@21.0738146,105.7896592,12z/data=!3m1!4b1!4m14!4m13!1m5!1m1!1s0x3135ab193957334b:0xd8f5cbb430124592!2m2!1d105.8095257!2d21.0509063!1m5!1m1!1s0x3135a93de9fae54f:0x240b8e3823b09952!2m2!1d105.906864!2d21.0236125!3e0?hl=vi</t>
      </text>
    </comment>
    <comment authorId="0" ref="F470">
      <text>
        <t xml:space="preserve">======
ID#AAAAakniY80
Admin    (2022-06-04 20:26:47)
https://www.google.com/maps/dir/76+Ph%E1%BB%91+T%E1%BB%A9+Li%C3%AAn,+T%E1%BB%A9+Li%C3%AAn,+T%C3%A2y+H%E1%BB%93,+H%C3%A0+N%E1%BB%99i/Tr%C6%B0%E1%BB%9Dng+Ti%E1%BB%83u+H%E1%BB%8Dc+Phan+%C4%90%C3%ACnh+Gi%C3%B3t,+Ng%E1%BB%A5y+Nh%C6%B0+Kon+Tum,+Nh%C3%A2n+Ch%C3%ADnh,+Thanh+Xu%C3%A2n,+H%C3%A0+N%E1%BB%99i/@21.0404557,105.7816324,13z/data=!3m1!4b1!4m14!4m13!1m5!1m1!1s0x3135aa50cbff344f:0xf0663a08e6d143f0!2m2!1d105.8352459!2d21.0650518!1m5!1m1!1s0x3135ac98639a5497:0xc80aabff65804512!2m2!1d105.806427!2d21.002895!3e0?hl=vi</t>
      </text>
    </comment>
    <comment authorId="0" ref="O84">
      <text>
        <t xml:space="preserve">======
ID#AAAAakniY8w
Admin    (2022-06-04 20:26:47)
https://www.google.com/maps/dir/51+P.+Qu%E1%BA%A7n+Ng%E1%BB%B1a,+Li%E1%BB%85u+Giai,+Ba+%C4%90%C3%ACnh,+H%C3%A0+N%E1%BB%99i,+Vi%E1%BB%87t+Nam/Tr%C6%B0%E1%BB%9Dng+Ti%E1%BB%83u+h%E1%BB%8Dc+%C4%90%E1%BB%93ng+T%C3%A2m,+Ng%C3%B5+128C+-+%C4%90%E1%BA%A1i+La,+%C4%90%E1%BB%93ng+T%C3%A2m,+Hai+B%C3%A0+Tr%C6%B0ng,+H%C3%A0+N%E1%BB%99i/@21.020106,105.8124356,14z/data=!3m1!4b1!4m13!4m12!1m5!1m1!1s0x3135ab11a270d385:0xd85ef3f4a2f52681!2m2!1d105.8151284!2d21.0412452!1m5!1m1!1s0x3135ac71b820a9f3:0x1662457494a32013!2m2!1d105.8445488!2d20.997964?hl=vi</t>
      </text>
    </comment>
    <comment authorId="0" ref="O440">
      <text>
        <t xml:space="preserve">======
ID#AAAAakniY8s
Admin    (2022-06-04 20:26:47)
https://www.google.com/maps/dir/107+Xu%C3%A2n+Di%E1%BB%87u,+Qu%E1%BA%A3ng+An,+T%C3%A2y+H%E1%BB%93,+H%C3%A0+N%E1%BB%99i/Tr%C6%B0%E1%BB%9Dng+Ti%E1%BB%83u+h%E1%BB%8Dc+Qu%E1%BB%B3nh+Mai,+Ph%E1%BB%91+8%2F3,+Qu%E1%BB%B3nh+Mai,+Hai+B%C3%A0+Tr%C6%B0ng,+H%C3%A0+N%E1%BB%99i/@21.0351311,105.8107032,13z/data=!3m1!4b1!4m14!4m13!1m5!1m1!1s0x3135aaf77784f4ad:0x67186e54a9e17f1d!2m2!1d105.8259395!2d21.0685012!1m5!1m1!1s0x3135ac095b8e2e5f:0xb0806e11da1b8301!2m2!1d105.8590754!2d21.0017778!3e0?hl=vi</t>
      </text>
    </comment>
    <comment authorId="0" ref="O570">
      <text>
        <t xml:space="preserve">======
ID#AAAAakniY8o
Admin    (2022-06-04 20:26:47)
https://www.google.com/maps/dir/161+Xu%C3%A2n+La,+Xu%C3%A2n+T%E1%BA%A3o,+T%C3%A2y+H%E1%BB%93,+H%C3%A0+N%E1%BB%99i/Tr%C6%B0%E1%BB%9Dng+ti%E1%BB%83u+h%E1%BB%8Dc+Ho%C3%A0ng+Di%E1%BB%87u,+%C4%90%E1%BB%99i+C%E1%BA%A5n,+C%E1%BB%91ng+V%E1%BB%8B,+Ba+%C4%90%C3%ACnh,+H%C3%A0+N%E1%BB%99i/@21.0522187,105.7876498,14z/data=!3m1!4b1!4m13!4m12!1m5!1m1!1s0x3135aadd20f8a6b9:0x68351b29a169357b!2m2!1d105.802459!2d21.0684745!1m5!1m1!1s0x3135ab15a982d401:0x3fbdcfd6a9deef51!2m2!1d105.8078009!2d21.0373585?hl=vi</t>
      </text>
    </comment>
    <comment authorId="0" ref="I460">
      <text>
        <t xml:space="preserve">======
ID#AAAAakniY8k
Admin    (2022-06-04 20:26:47)
https://www.google.com/maps/dir/28+Ng%C3%B5+31+-+Xu%C3%A2n+Di%E1%BB%87u,+Qu%E1%BA%A3ng+An,+T%C3%A2y+H%E1%BB%93,+H%C3%A0+N%E1%BB%99i/Tr%C6%B0%E1%BB%9Dng+Ti%E1%BB%83u+h%E1%BB%8Dc+Mai+D%E1%BB%8Bch,+Tr%E1%BA%A7n+B%C3%ACnh,+Mai+D%E1%BB%8Bch,+C%E1%BA%A7u+Gi%E1%BA%A5y,+H%C3%A0+N%E1%BB%99i/@21.0399553,105.8354287,13z/data=!4m14!4m13!1m5!1m1!1s0x3135aaf8b411413b:0xa7e915e225b82187!2m2!1d105.8278429!2d21.0620992!1m5!1m1!1s0x313454b435bd8b65:0x6d1c6085faf6be56!2m2!1d105.7784547!2d21.0343198!3e0?hl=vi</t>
      </text>
    </comment>
    <comment authorId="0" ref="F109">
      <text>
        <t xml:space="preserve">======
ID#AAAAakniY8g
Admin    (2022-06-04 20:26:47)
https://www.google.com/maps/dir/Ng%C3%B5+76+T%E1%BB%A9+Li%C3%AAn,+T%E1%BB%A9+Li%C3%AAn,+T%C3%A2y+H%E1%BB%93,+H%C3%A0+N%E1%BB%99i,+Vi%E1%BB%87t+Nam/Tr%C6%B0%E1%BB%9Dng+ti%E1%BB%83u+H%E1%BB%8Dc+V%C4%A9nh+H%C6%B0ng,+Ph%E1%BB%91+%C4%90%C3%B4ng+Thi%C3%AAn,+V%C4%A9nh+H%C6%B0ng,+Hai+B%C3%A0+Tr%C6%B0ng,+H%C3%A0+N%E1%BB%99i/@21.024071,105.8209936,13z/data=!3m1!4b1!4m13!4m12!1m5!1m1!1s0x3135aa50da8981b5:0x2f86b0d1bdf9657f!2m2!1d105.8355041!2d21.0647352!1m5!1m1!1s0x3135aea08bbf8d71:0x7328c59508b7abe0!2m2!1d105.8772937!2d20.9847752?hl=vi</t>
      </text>
    </comment>
    <comment authorId="0" ref="R40">
      <text>
        <t xml:space="preserve">======
ID#AAAAakniY8c
Admin    (2022-06-04 20:26:47)
https://www.google.com/maps/dir/Ng%C3%B5+31+-+Xu%C3%A2n+Di%E1%BB%87u,+Qu%E1%BA%A3ng+An,+T%C3%A2y+H%E1%BB%93,+H%C3%A0+N%E1%BB%99i,+Vi%E1%BB%87t+Nam/Tr%C6%B0%E1%BB%9Dng+Ti%E1%BB%83u+H%E1%BB%8Dc+An+H%C3%B2a,+Ng%C3%B5+381+Nguy%E1%BB%85n+Khang,+Y%C3%AAn+Ho%C3%A0,+C%E1%BA%A7u+Gi%E1%BA%A5y,+H%C3%A0+N%E1%BB%99i/@21.0526432,105.7884788,13z/data=!3m1!4b1!4m13!4m12!1m5!1m1!1s0x3135aaff4b507287:0xcc74c8c103c0950f!2m2!1d105.8277791!2d21.0617925!1m5!1m1!1s0x3135ab445049424f:0x4b1ae773120ec69f!2m2!1d105.7973189!2d21.0276062?hl=vi</t>
      </text>
    </comment>
    <comment authorId="0" ref="R494">
      <text>
        <t xml:space="preserve">======
ID#AAAAakniY8Y
Admin    (2022-06-04 20:26:47)
https://www.google.com/maps/dir/52,+28+%C4%90%C6%B0%E1%BB%9Dng+T%C3%B4+Ng%E1%BB%8Dc+V%C3%A2n,+Qu%E1%BA%A3ng+An,+T%C3%A2y+H%E1%BB%93,+H%C3%A0+N%E1%BB%99i,+Vi%E1%BB%87t+Nam/Tr%C6%B0%E1%BB%9Dng+Ti%E1%BB%83u+h%E1%BB%8Dc+Kh%C6%B0%C6%A1ng+Mai,+Nguy%E1%BB%85n+Ng%E1%BB%8Dc+N%E1%BA%A1i,+Kh%C6%B0%C6%A1ng+Mai,+Thanh+Xu%C3%A2n,+H%C3%A0+N%E1%BB%99i/@21.0371114,105.7847808,13z/data=!3m1!4b1!4m14!4m13!1m5!1m1!1s0x3135aaf76419da87:0xade5b14d9eca8c61!2m2!1d105.8250372!2d21.0682658!1m5!1m1!1s0x3135ac8624585053:0x528704231175bc28!2m2!1d105.825177!2d20.9988121!3e0?hl=vi</t>
      </text>
    </comment>
    <comment authorId="0" ref="F14">
      <text>
        <t xml:space="preserve">======
ID#AAAAakniY8U
Admin    (2022-06-04 20:26:47)
https://www.google.com/maps/dir/Ng.+19+%C4%90%C3%B4ng+T%C3%A1c,+%C4%90%C3%B4ng+T%C3%A1c,+Kim+Li%C3%AAn,+%C4%90%E1%BB%91ng+%C4%90a,+H%C3%A0+N%E1%BB%99i,+Vi%E1%BB%87t+Nam/Tr%C6%B0%E1%BB%9Dng+Ti%E1%BB%83u+h%E1%BB%8Dc+Nguy%E1%BB%85n+Tra%CC%83i,+Ph%E1%BB%91+Kh%C6%B0%C6%A1ng+Trung,+Kh%C6%B0%C6%A1ng+Trung,+Thanh+Xu%C3%A2n,+H%C3%A0+N%E1%BB%99i/@21.0027824,105.8162063,15z/data=!3m1!4b1!4m13!4m12!1m5!1m1!1s0x3135ac7ede7b1e1b:0xc2e468a804a2da07!2m2!1d105.8337252!2d21.0049692!1m5!1m1!1s0x3135ac8fd62956eb:0xa9f8a60938b4e64f!2m2!1d105.8171586!2d20.9962279?hl=vi</t>
      </text>
    </comment>
    <comment authorId="0" ref="F350">
      <text>
        <t xml:space="preserve">======
ID#AAAAakniY8Q
Admin    (2022-06-04 20:26:47)
https://www.google.com/maps/dir/92+Xu%C3%A2n+Di%E1%BB%87u,+Qu%E1%BA%A3ng+An,+T%C3%A2y+H%E1%BB%93,+H%C3%A0+N%E1%BB%99i/Tr%C6%B0%E1%BB%9Dng+Ti%E1%BB%83u+h%E1%BB%8Dc+Kim+Li%C3%AAn,+Ho%C3%A0ng+T%C3%ADch+Tr%C3%AD,+Kim+Li%C3%AAn,+%C4%90%E1%BB%91ng+%C4%90a,+H%C3%A0+N%E1%BB%99i/@21.0352664,105.8035632,13z/data=!3m1!4b1!4m14!4m13!1m5!1m1!1s0x3135aaf89dc56db3:0x89d59da052f63f2d!2m2!1d105.8301976!2d21.0624516!1m5!1m1!1s0x3135ac789620b393:0xf90f174f567edfef!2m2!1d105.8363862!2d21.0079255!3e0?hl=vi</t>
      </text>
    </comment>
    <comment authorId="0" ref="F345">
      <text>
        <t xml:space="preserve">======
ID#AAAAakniY8M
Admin    (2022-06-04 20:26:47)
https://www.google.com/maps/dir/79+Ng%C3%B5+31+-+Xu%C3%A2n+Di%E1%BB%87u,+Qu%E1%BA%A3ng+An,+T%C3%A2y+H%E1%BB%93,+H%C3%A0+N%E1%BB%99i/Tr%C6%B0%E1%BB%9Dng+Ti%E1%BB%83u+h%E1%BB%8Dc+C%E1%BA%A7u+Di%E1%BB%85n,+C%E1%BA%A7u+Di%E1%BB%85n,+T%E1%BB%AB+Li%C3%AAm,+H%C3%A0+N%E1%BB%99i/@21.0558245,105.7672412,13z/data=!3m1!4b1!4m14!4m13!1m5!1m1!1s0x3135aaff3b59a407:0xb12e96d162c45c23!2m2!1d105.8268839!2d21.0607851!1m5!1m1!1s0x313454c751536bd3:0x43f9c617417f860c!2m2!1d105.7647556!2d21.0391798!3e0?hl=vi</t>
      </text>
    </comment>
    <comment authorId="0" ref="I45">
      <text>
        <t xml:space="preserve">======
ID#AAAAakniY8I
Admin    (2022-06-04 20:26:47)
https://www.google.com/maps/dir/Handico+5+Apartment+building,+Gia+Th%E1%BB%A5y,+Long+Bi%C3%AAn,+H%C3%A0+N%E1%BB%99i/Tr%C6%B0%E1%BB%9Dng+Ti%E1%BB%83u+h%E1%BB%8Dc+Nguy%E1%BB%85n+Tri+Ph%C6%B0%C6%A1ng,+Qu%C3%A1n+Th%C3%A1nh,+Ba+%C4%90%C3%ACnh,+H%C3%A0+N%E1%BB%99i/@21.0431814,105.844259,14z/data=!3m1!4b1!4m13!4m12!1m5!1m1!1s0x3135a9784e172b7f:0xbbb1b20bb531313b!2m2!1d105.8856031!2d21.0480028!1m5!1m1!1s0x3135aba57a3628db:0x7b03ee9521d5ab15!2m2!1d105.8382289!2d21.0430718?hl=vi</t>
      </text>
    </comment>
    <comment authorId="0" ref="I144">
      <text>
        <t xml:space="preserve">======
ID#AAAAakniY8E
Admin    (2022-06-04 20:26:47)
https://www.google.com/maps/dir/28+L%E1%BA%A1c+Ch%C3%ADnh,+Tr%C3%BAc+B%E1%BA%A1ch,+Ba+%C4%90%C3%ACnh,+H%C3%A0+N%E1%BB%99i/Tr%C6%B0%E1%BB%9Dng+ti%E1%BB%83u+h%E1%BB%8Dc+Tr%E1%BA%A7n+Ph%C3%BA,+Tr%E1%BA%A7n+Ph%C3%BA,+Ho%C3%A0ng+Mai,+H%C3%A0+N%E1%BB%99i/@21.009202,105.8332387,13z/data=!3m1!4b1!4m13!4m12!1m5!1m1!1s0x3135abb02d72fc0b:0xbb7f97d6ace6a179!2m2!1d105.8415147!2d21.0458319!1m5!1m1!1s0x3135ae9bb5e62889:0xa88dd7841897a1f!2m2!1d105.884489!2d20.9737328?hl=vi</t>
      </text>
    </comment>
    <comment authorId="0" ref="F140">
      <text>
        <t xml:space="preserve">======
ID#AAAAakniY8A
Admin    (2022-06-04 20:26:47)
https://www.google.com/maps/dir/98+P.+T%E1%BB%AB+Hoa,+Qu%E1%BA%A3ng+An,+T%C3%A2y+H%E1%BB%93,+H%C3%A0+N%E1%BB%99i,+Vi%E1%BB%87t+Nam/Tr%C6%B0%E1%BB%9Dng+Ti%E1%BB%83u+h%E1%BB%8Dc+C%E1%BB%95+Nhu%E1%BA%BF+2B,+Ng%C3%B5+145+%C4%90%C6%B0%E1%BB%9Dng+C%E1%BB%95+Nhu%E1%BA%BF,+C%E1%BB%95+Nhu%E1%BA%BF+2,+T%E1%BB%AB+Li%C3%AAm,+H%C3%A0+N%E1%BB%99i/@21.0743237,105.7892576,14z/data=!3m1!4b1!4m13!4m12!1m5!1m1!1s0x3135aa557080beaf:0xdeb6200841cc91a!2m2!1d105.8297275!2d21.0580236!1m5!1m1!1s0x3134552a6d426e0d:0x50830eb064fd34a0!2m2!1d105.7778025!2d21.0616053?hl=vi</t>
      </text>
    </comment>
    <comment authorId="0" ref="I104">
      <text>
        <t xml:space="preserve">======
ID#AAAAakniY78
Admin    (2022-06-04 20:26:47)
https://www.google.com/maps/dir/31+Ph%E1%BB%91+Tr%E1%BB%8Bnh+C%C3%B4ng+S%C6%A1n,+Nh%E1%BA%ADt+T%C3%A2n,+T%C3%A2y+H%E1%BB%93,+H%C3%A0+N%E1%BB%99i/Tr%C6%B0%E1%BB%9Dng+Ti%E1%BB%83u+h%E1%BB%8Dc+Minh+Khai+A,+Ng%C3%B5+136+%C4%91%C6%B0%E1%BB%9Dng+C%E1%BA%A7u+Di%E1%BB%85n,+Th%C3%B4n+Ng%E1%BB%8Da+Long,+Minh+Khai,+T%E1%BB%AB+Li%C3%AAm,+Minh+Khai+T%E1%BB%AB+Li%C3%AAm+H%C3%A0+N%E1%BB%99i/@21.0568102,105.7439777,13z/data=!3m1!4b1!4m13!4m12!1m5!1m1!1s0x3135ab0076eed7d1:0x19e2bc9a01719cf5!2m2!1d105.8163321!2d21.0767217!1m5!1m1!1s0x313454f0eaa815fb:0xfff0cc34758b6fe1!2m2!1d105.7423664!2d21.0505991?hl=vi</t>
      </text>
    </comment>
    <comment authorId="0" ref="I429">
      <text>
        <t xml:space="preserve">======
ID#AAAAakniY74
Admin    (2022-06-04 20:26:47)
https://www.google.com/maps/dir/88+Ng%E1%BB%8Dc+H%C3%A0,+Ba+%C4%90%C3%ACnh,+H%C3%A0+N%E1%BB%99i/Tr%C6%B0%E1%BB%9Dng+Ti%E1%BB%83u+h%E1%BB%8Dc+Nguy%E1%BB%85n+Tra%CC%83i,+Ph%E1%BB%91+Kh%C6%B0%C6%A1ng+Trung,+Kh%C6%B0%C6%A1ng+Trung,+Thanh+Xu%C3%A2n,+H%C3%A0+N%E1%BB%99i/@21.0166586,105.7990818,14z/data=!3m1!4b1!4m14!4m13!1m5!1m1!1s0x3135ab0a1351beb7:0x1efbacc436f7a135!2m2!1d105.8279622!2d21.0371203!1m5!1m1!1s0x3135ac8fd62956eb:0xa9f8a60938b4e64f!2m2!1d105.8171586!2d20.9962279!3e0?hl=vi</t>
      </text>
    </comment>
    <comment authorId="0" ref="F269">
      <text>
        <t xml:space="preserve">======
ID#AAAAakniY70
Admin    (2022-06-04 20:26:47)
https://www.google.com/maps/dir/699+%C4%90%C6%B0%E1%BB%9Dng+L%E1%BA%A1c+Long+Qu%C3%A2n,+Ph%C3%BA+Th%C6%B0%E1%BB%A3ng,+T%C3%A2y+H%E1%BB%93,+H%C3%A0+N%E1%BB%99i/Tr%C6%B0%E1%BB%9Dng+ti%E1%BB%83u+h%E1%BB%8Dc+Ho%C3%A0ng+Di%E1%BB%87u,+%C4%90%E1%BB%99i+C%E1%BA%A5n,+C%E1%BB%91ng+V%E1%BB%8B,+Ba+%C4%90%C3%ACnh,+H%C3%A0+N%E1%BB%99i/@21.0588313,105.7932345,14z/data=!3m1!4b1!4m14!4m13!1m5!1m1!1s0x3135aaef2f704c73:0x705b424e58b79bf4!2m2!1d105.8169418!2d21.0804006!1m5!1m1!1s0x3135ab15a982d401:0x3fbdcfd6a9deef51!2m2!1d105.8078009!2d21.0373585!3e0?hl=vi</t>
      </text>
    </comment>
    <comment authorId="0" ref="F555">
      <text>
        <t xml:space="preserve">======
ID#AAAAakniY7w
Admin    (2022-06-04 20:26:47)
https://www.google.com/maps/dir/66+Xu%C3%A2n+Di%E1%BB%87u,+Qu%E1%BA%A3ng+An,+T%C3%A2y+H%E1%BB%93,+H%C3%A0+N%E1%BB%99i/Tr%C6%B0%E1%BB%9Dng+Ti%E1%BB%83u+h%E1%BB%8Dc+D%E1%BB%8Bch+V%E1%BB%8Dng+A,+Xu%C3%A2n+Th%E1%BB%A7y,+l%C3%A0ng+V%C3%B2ng,+D%E1%BB%8Bch+V%E1%BB%8Dng+H%E1%BA%ADu,+C%E1%BA%A7u+Gi%E1%BA%A5y,+H%C3%A0+N%E1%BB%99i/@21.0580371,105.7750959,13z/data=!3m1!4b1!4m14!4m13!1m5!1m1!1s0x3135aa5621fa0a77:0x86a00659d52c9c4!2m2!1d105.8306574!2d21.0620363!1m5!1m1!1s0x3135ab4aec09d629:0x8746feff494f2c76!2m2!1d105.7836524!2d21.0352022!3e0?hl=vi</t>
      </text>
    </comment>
    <comment authorId="0" ref="F219">
      <text>
        <t xml:space="preserve">======
ID#AAAAakniY7s
Admin    (2022-06-04 20:26:47)
https://www.google.com/maps/dir/28+L%E1%BA%A1c+Ch%C3%ADnh,+Tr%C3%BAc+B%E1%BA%A1ch,+Ba+%C4%90%C3%ACnh,+H%C3%A0+N%E1%BB%99i/Tr%C6%B0%E1%BB%9Dng+Ti%E1%BB%83u+h%E1%BB%8Dc+Th%E1%BA%A1ch+B%C3%A0n+B,+Ph%E1%BB%91+Ng%E1%BB%8Dc+Tr%C3%AC,+Th%E1%BA%A1ch+B%C3%A0n,+Long+Bi%C3%AAn,+H%C3%A0+N%E1%BB%99i/@21.0316934,105.8603746,14z/data=!3m1!4b1!4m14!4m13!1m5!1m1!1s0x3135abb02d72fc0b:0xbb7f97d6ace6a179!2m2!1d105.8415147!2d21.0458319!1m5!1m1!1s0x3135a922f7daaf61:0xfe469040ff85d784!2m2!1d105.9141362!2d21.0225318!3e0?hl=vi</t>
      </text>
    </comment>
    <comment authorId="0" ref="O409">
      <text>
        <t xml:space="preserve">======
ID#AAAAakniY7o
Admin    (2022-06-04 20:26:47)
https://www.google.com/maps/dir/28+Ng%C3%B5+31+-+Xu%C3%A2n+Di%E1%BB%87u,+Qu%E1%BA%A3ng+An,+T%C3%A2y+H%E1%BB%93,+H%C3%A0+N%E1%BB%99i/Tr%C6%B0%E1%BB%9Dng+THCS+%C4%90%C3%B4ng+Th%C3%A1i,+Ph%E1%BB%91+Tr%C3%ADch+S%C3%A0i,+B%C6%B0%E1%BB%9Fi,+T%C3%A2y+H%E1%BB%93,+H%C3%A0+N%E1%BB%99i/@21.0594429,105.8087327,14z/data=!3m1!4b1!4m14!4m13!1m5!1m1!1s0x3135aaf8b411413b:0xa7e915e225b82187!2m2!1d105.8278429!2d21.0620992!1m5!1m1!1s0x3135ab1b8dc80135:0x21f8acba1d3808cb!2m2!1d105.8130831!2d21.0509712!3e0?hl=vi</t>
      </text>
    </comment>
    <comment authorId="0" ref="O579">
      <text>
        <t xml:space="preserve">======
ID#AAAAakniY7k
Admin    (2022-06-04 20:26:47)
https://www.google.com/maps/dir/41+P.+T%E1%BB%A9+Li%C3%AAn,+T%E1%BB%A9+Li%C3%AAn,+T%C3%A2y+H%E1%BB%93,+H%C3%A0+N%E1%BB%99i,+Vi%E1%BB%87t+Nam/Tr%C6%B0%E1%BB%9Dng+Ti%E1%BB%83u+h%E1%BB%8Dc+A+Th%E1%BB%8B+tr%E1%BA%A5n+V%C4%83n+%C4%90i%E1%BB%83n,+T%E1%BB%A9+Hi%E1%BB%87p,+Thanh+Tr%C3%AC,+H%C3%A0+N%E1%BB%99i/@21.0013817,105.7802206,12z/data=!3m1!4b1!4m13!4m12!1m5!1m1!1s0x3135aa56df16eb79:0xbc0d5be168744567!2m2!1d105.8334515!2d21.0638965!1m5!1m1!1s0x3135adbe19da1a9d:0xf14ec06e048c261f!2m2!1d105.8479281!2d20.9387065?hl=vi</t>
      </text>
    </comment>
    <comment authorId="0" ref="R309">
      <text>
        <t xml:space="preserve">======
ID#AAAAakniY7g
Admin    (2022-06-04 20:26:47)
https://www.google.com/maps/dir/196+%C4%90%C6%B0%E1%BB%9Dng+%C3%82u+C%C6%A1,+T%E1%BB%A9+Li%C3%AAn,+T%C3%A2y+H%E1%BB%93,+H%C3%A0+N%E1%BB%99i/Tr%C6%B0%E1%BB%9Dng+Ti%E1%BB%83u+h%E1%BB%8Dc+H%E1%BA%A1+%C4%90%C3%ACnh,+Ng%C3%B5+460+Kh%C6%B0%C6%A1ng+%C4%90%C3%ACnh,+H%E1%BA%A1+%C4%90%C3%ACnh,+Thanh+Xu%C3%A2n,+H%C3%A0+N%E1%BB%99i/@21.0319914,105.7742658,13z/data=!3m1!4b1!4m14!4m13!1m5!1m1!1s0x3135aa57d3b63f4f:0x6bcca594c0ad5393!2m2!1d105.8295502!2d21.0647667!1m5!1m1!1s0x3135aceb51944389:0x947d44eceb305627!2m2!1d105.8107655!2d20.9876248!3e0?hl=vi</t>
      </text>
    </comment>
    <comment authorId="0" ref="I569">
      <text>
        <t xml:space="preserve">======
ID#AAAAakniY7c
Admin    (2022-06-04 20:26:47)
https://www.google.com/maps/dir/161+Xu%C3%A2n+La,+Xu%C3%A2n+T%E1%BA%A3o,+T%C3%A2y+H%E1%BB%93,+H%C3%A0+N%E1%BB%99i/Tr%C6%B0%E1%BB%9Dng+THCS+T%E1%BB%A9+Li%C3%AAn+m%E1%BB%9Bi,+Ph%E1%BB%91+T%E1%BB%A9+Li%C3%AAn,+T%E1%BB%A9+Li%C3%AAn,+T%C3%A2y+H%E1%BB%93,+H%C3%A0+N%E1%BB%99i/@21.0725572,105.8094293,15z/data=!3m1!4b1!4m14!4m13!1m5!1m1!1s0x3135aadd20f8a6b9:0x68351b29a169357b!2m2!1d105.802459!2d21.0684745!1m5!1m1!1s0x3135ab34f6361b99:0xd096011253a82ae5!2m2!1d105.8338651!2d21.0637863!3e0?hl=vi</t>
      </text>
    </comment>
    <comment authorId="0" ref="F285">
      <text>
        <t xml:space="preserve">======
ID#AAAAakniY7Y
Admin    (2022-06-04 20:26:47)
https://www.google.com/maps/dir/9%2F12+%C4%90.+Thai+Mai,+Qu%E1%BA%A3ng+An,+T%C3%A2y+H%E1%BB%93,+H%C3%A0+N%E1%BB%99i,+Vi%E1%BB%87t+Nam/Tr%C6%B0%E1%BB%9Dng+THCS+M%E1%BB%85+Tr%C3%AC,+M%E1%BB%85+Tr%C3%AC,+T%E1%BB%AB+Li%C3%AAm,+H%C3%A0+N%E1%BB%99i/@21.0401027,105.7654898,13z/data=!3m1!4b1!4m14!4m13!1m5!1m1!1s0x3135aaf8dc0977d9:0xe45d8fc91f99df64!2m2!1d105.8268583!2d21.0631387!1m5!1m1!1s0x313453569ed12d71:0x61bca56eeaa88e14!2m2!1d105.7755232!2d21.0109364!3e0?hl=vi</t>
      </text>
    </comment>
    <comment authorId="0" ref="R114">
      <text>
        <t xml:space="preserve">======
ID#AAAAakniY7U
Admin    (2022-06-04 20:26:47)
https://www.google.com/maps/dir/128+P.+V%C5%A9+Mi%C3%AAn,+Y%C3%AAn+Ph%E1%BB%A5,+T%C3%A2y+H%E1%BB%93,+H%C3%A0+N%E1%BB%99i,+Vi%E1%BB%87t+Nam/Tr%C6%B0%E1%BB%9Dng+Ti%E1%BB%83u+h%E1%BB%8Dc+Tr%E1%BA%A7n+Qu%E1%BB%91c+To%E1%BA%A3n,+Nh%C3%A0+Chung,+H%C3%A0ng+Tr%E1%BB%91ng,+Ho%C3%A0n+Ki%E1%BA%BFm,+H%C3%A0+N%E1%BB%99i/@21.0396151,105.825238,14z/data=!3m1!4b1!4m13!4m12!1m5!1m1!1s0x3135abab420cd6b3:0xedbd8761928a62be!2m2!1d105.8338901!2d21.0539784!1m5!1m1!1s0x3135ab94f02ccb8b:0xc81d73a81aa2f0e0!2m2!1d105.8504746!2d21.0270672?hl=vi</t>
      </text>
    </comment>
    <comment authorId="0" ref="F504">
      <text>
        <t xml:space="preserve">======
ID#AAAAakniY7Q
Admin    (2022-06-04 20:26:47)
https://www.google.com/maps/dir/22+V%C3%B5ng+Th%E1%BB%8B,+B%C6%B0%E1%BB%9Fi,+T%C3%A2y+H%E1%BB%93,+H%C3%A0+N%E1%BB%99i,+Vi%E1%BB%87t+Nam/Tr%C6%B0%E1%BB%9Dng+Ti%E1%BB%83u+h%E1%BB%8Dc+Th%E1%BA%A1ch+B%C3%A0n+A,+%C4%90%C6%B0%E1%BB%9Dng+C%E1%BB%95+Linh,+Th%E1%BA%A1ch+B%C3%A0n,+Long+Bi%C3%AAn,+H%C3%A0+N%E1%BB%99i/@21.0707115,105.790913,12z/data=!3m1!4b1!4m14!4m13!1m5!1m1!1s0x3135ab1951739c97:0x9a92f384223643be!2m2!1d105.8109919!2d21.0511761!1m5!1m1!1s0x3135a9235e34b0e1:0x58a467eaf9050940!2m2!1d105.9126191!2d21.0191933!3e0?hl=vi</t>
      </text>
    </comment>
    <comment authorId="0" ref="F159">
      <text>
        <t xml:space="preserve">======
ID#AAAAakniY7M
Admin    (2022-06-04 20:26:47)
https://www.google.com/maps/dir/50+Ng%C3%B5+31+-+Xu%C3%A2n+Di%E1%BB%87u,+Qu%E1%BA%A3ng+An,+T%C3%A2y+H%E1%BB%93,+H%C3%A0+N%E1%BB%99i,+Vi%E1%BB%87t+Nam/Tr%C6%B0%E1%BB%9Dng+Ti%E1%BB%83u+h%E1%BB%8Dc+B%C3%A0+Tri%E1%BB%87u,+Th%C3%A1i+Phi%C3%AAn,+L%C3%AA+%C4%90%E1%BA%A1i+H%C3%A0nh,+Hai+B%C3%A0+Tr%C6%B0ng,+H%C3%A0+N%E1%BB%99i/@21.0359606,105.8113847,13z/data=!3m1!4b1!4m13!4m12!1m5!1m1!1s0x3135aaff3b436815:0xf40b5e9806ad6028!2m2!1d105.8273025!2d21.0612634!1m5!1m1!1s0x3135ab8b03307a6d:0x87f1a44ca05f9ff8!2m2!1d105.8504566!2d21.0106748?hl=vi</t>
      </text>
    </comment>
    <comment authorId="0" ref="O470">
      <text>
        <t xml:space="preserve">======
ID#AAAAakniY7I
Admin    (2022-06-04 20:26:47)
https://www.google.com/maps/dir/76+Ph%E1%BB%91+T%E1%BB%A9+Li%C3%AAn,+T%E1%BB%A9+Li%C3%AAn,+T%C3%A2y+H%E1%BB%93,+H%C3%A0+N%E1%BB%99i/Tr%C6%B0%E1%BB%9Dng+Ti%E1%BB%83u+H%E1%BB%8Dc+Phan+%C4%90%C3%ACnh+Gi%C3%B3t,+Ng%E1%BB%A5y+Nh%C6%B0+Kon+Tum,+Nh%C3%A2n+Ch%C3%ADnh,+Thanh+Xu%C3%A2n,+H%C3%A0+N%E1%BB%99i/@21.0404557,105.7816324,13z/data=!3m1!4b1!4m14!4m13!1m5!1m1!1s0x3135aa50cbff344f:0xf0663a08e6d143f0!2m2!1d105.8352459!2d21.0650518!1m5!1m1!1s0x3135ac98639a5497:0xc80aabff65804512!2m2!1d105.806427!2d21.002895!3e0?hl=vi</t>
      </text>
    </comment>
    <comment authorId="0" ref="I95">
      <text>
        <t xml:space="preserve">======
ID#AAAAakniY7E
Admin    (2022-06-04 20:26:47)
https://www.google.com/maps/dir/Ng%C3%B5+86+%C3%82u+C%C6%A1,+T%E1%BB%A9+Li%C3%AAn,+T%C3%A2y+H%E1%BB%93,+H%C3%A0+N%E1%BB%99i,+Vi%E1%BB%87t+Nam/Tr%C6%B0%E1%BB%9Dng+THCS+Nh%E1%BA%ADt+T%C3%A2n,+%C4%90%C6%B0%E1%BB%9Dng+L%E1%BA%A1c+Long+Qu%C3%A2n,+Nh%E1%BA%ADt+T%C3%A2n,+T%C3%A2y+H%E1%BB%93,+H%C3%A0+N%E1%BB%99i/@21.0714968,105.8133063,15z/data=!3m1!4b1!4m13!4m12!1m5!1m1!1s0x3135aa569b9a0f29:0xaf342a14e3a2404a!2m2!1d105.8328033!2d21.0617098!1m5!1m1!1s0x3135aaeec1cce99b:0x47556dce875fa6ff!2m2!1d105.8132471!2d21.0731814?hl=vi</t>
      </text>
    </comment>
    <comment authorId="0" ref="O90">
      <text>
        <t xml:space="preserve">======
ID#AAAAakniY7A
Admin    (2022-06-04 20:26:47)
https://www.google.com/maps/dir/32,+36+%C4%90%C6%B0%E1%BB%9Dng+T%C3%B4+Ng%E1%BB%8Dc+V%C3%A2n,+Qu%E1%BA%A3ng+An,+T%C3%A2y+H%E1%BB%93,+H%C3%A0+N%E1%BB%99i,+Vi%E1%BB%87t+Nam/Tr%C6%B0%E1%BB%9Dng+ti%E1%BB%83u+h%E1%BB%8Dc+Ho%C3%A0ng+Di%E1%BB%87u,+%C4%90%E1%BB%99i+C%E1%BA%A5n,+C%E1%BB%91ng+V%E1%BB%8B,+Ba+%C4%90%C3%ACnh,+H%C3%A0+N%E1%BB%99i/@21.059285,105.7977669,14z/data=!3m1!4b1!4m13!4m12!1m5!1m1!1s0x3135aaf767ce1d23:0xe5196a4f488a13ed!2m2!1d105.8247933!2d21.0685188!1m5!1m1!1s0x3135ab15a982d401:0x3fbdcfd6a9deef51!2m2!1d105.8078009!2d21.0373585?hl=vi</t>
      </text>
    </comment>
    <comment authorId="0" ref="L205">
      <text>
        <t xml:space="preserve">======
ID#AAAAakniY68
Admin    (2022-06-04 20:26:47)
https://www.google.com/maps/dir/58+P.+T%E1%BB%AB+Hoa,+Qu%E1%BA%A3ng+An,+T%C3%A2y+H%E1%BB%93,+H%C3%A0+N%E1%BB%99i,+Vi%E1%BB%87t+Nam/Tr%C6%B0%E1%BB%9Dng+Ti%E1%BB%83u+h%E1%BB%8Dc+Mai+D%E1%BB%8Bch,+Tr%E1%BA%A7n+B%C3%ACnh,+Mai+D%E1%BB%8Bch,+C%E1%BA%A7u+Gi%E1%BA%A5y,+H%C3%A0+N%E1%BB%99i/@21.0540686,105.7916935,14z/data=!3m1!4b1!4m14!4m13!1m5!1m1!1s0x3135aa55a5d37107:0xa816107f9a6a3e2f!2m2!1d105.830759!2d21.0588938!1m5!1m1!1s0x313454b435bd8b65:0x6d1c6085faf6be56!2m2!1d105.7784547!2d21.0343198!3e0?hl=vi</t>
      </text>
    </comment>
    <comment authorId="0" ref="F139">
      <text>
        <t xml:space="preserve">======
ID#AAAAakniY64
Admin    (2022-06-04 20:26:47)
https://www.google.com/maps/dir/98+P.+T%E1%BB%AB+Hoa,+Qu%E1%BA%A3ng+An,+T%C3%A2y+H%E1%BB%93,+H%C3%A0+N%E1%BB%99i,+Vi%E1%BB%87t+Nam/Tr%C6%B0%E1%BB%9Dng+Ti%E1%BB%83u+h%E1%BB%8Dc+T%C3%A2y+M%E1%BB%97,+C%E1%BA%A7u+C%E1%BB%91c,+T%C3%A2y+M%E1%BB%97,+T%E1%BB%AB+Li%C3%AAm,+H%C3%A0+N%E1%BB%99i/@21.0263784,105.7608219,13z/data=!3m1!4b1!4m13!4m12!1m5!1m1!1s0x3135aa557080beaf:0xdeb6200841cc91a!2m2!1d105.8297275!2d21.0580236!1m5!1m1!1s0x3134537fa24be30b:0xebd8043bbd63cf6f!2m2!1d105.7475253!2d21.0058144?hl=vi</t>
      </text>
    </comment>
    <comment authorId="0" ref="F265">
      <text>
        <t xml:space="preserve">======
ID#AAAAakniY60
Admin    (2022-06-04 20:26:47)
https://www.google.com/maps/dir/79+Ng%C3%B5+31+-+Xu%C3%A2n+Di%E1%BB%87u,+Qu%E1%BA%A3ng+An,+T%C3%A2y+H%E1%BB%93,+H%C3%A0+N%E1%BB%99i/Tr%C6%B0%E1%BB%9Dng+Ti%E1%BB%83u+h%E1%BB%8Dc+L%C3%AA+Tr%E1%BB%8Dng+T%E1%BA%A5n,+Do+L%E1%BB%99,+Y%C3%AAn+Ngh%C4%A9a,+H%C3%A0+%C4%90%C3%B4ng,+H%C3%A0+N%E1%BB%99i/@21.0121477,105.7208691,12z/data=!3m1!4b1!4m14!4m13!1m5!1m1!1s0x3135aaff3b59a407:0xb12e96d162c45c23!2m2!1d105.8268839!2d21.0607851!1m5!1m1!1s0x3134528cbc2ea833:0x20c392fd842af243!2m2!1d105.7419021!2d20.9469074!3e0?hl=vi</t>
      </text>
    </comment>
    <comment authorId="0" ref="I350">
      <text>
        <t xml:space="preserve">======
ID#AAAAakniY6w
Admin    (2022-06-04 20:26:47)
https://www.google.com/maps/dir/92+Xu%C3%A2n+Di%E1%BB%87u,+Qu%E1%BA%A3ng+An,+T%C3%A2y+H%E1%BB%93,+H%C3%A0+N%E1%BB%99i/Tr%C6%B0%E1%BB%9Dng+Ti%E1%BB%83u+h%E1%BB%8Dc+Y%C3%AAn+H%C3%B2a,+Ph%E1%BB%91+H%E1%BA%A1+Y%C3%AAn+Quy%E1%BA%BFt,+Y%C3%AAn+Ho%C3%A0,+C%E1%BA%A7u+Gi%E1%BA%A5y,+H%C3%A0+N%E1%BB%99i/@21.0457922,105.7817857,13z/data=!3m1!4b1!4m14!4m13!1m5!1m1!1s0x3135aaf89dc56db3:0x89d59da052f63f2d!2m2!1d105.8301976!2d21.0624516!1m5!1m1!1s0x3135ab5a6e0c6e17:0xd57f35472c675c7a!2m2!1d105.7938834!2d21.0203126!3e0?hl=vi</t>
      </text>
    </comment>
    <comment authorId="0" ref="I519">
      <text>
        <t xml:space="preserve">======
ID#AAAAakniY6s
Admin    (2022-06-04 20:26:47)
https://www.google.com/maps/dir/Ng%C3%B5+76+T%E1%BB%A9+Li%C3%AAn,+T%E1%BB%A9+Li%C3%AAn,+T%C3%A2y+H%E1%BB%93,+H%C3%A0+N%E1%BB%99i,+Vi%E1%BB%87t+Nam/Tr%C6%B0%E1%BB%9Dng+ti%E1%BB%83u+h%E1%BB%8Dc+Quang+Trung,+Ph%E1%BB%91+%C4%90%E1%BA%B7ng+Ti%E1%BA%BFn+%C4%90%C3%B4ng,+Trung+Li%E1%BB%87t,+%C4%90%E1%BB%91ng+%C4%90a,+H%C3%A0+N%E1%BB%99i/@21.0380089,105.7988383,13z/data=!3m1!4b1!4m14!4m13!1m5!1m1!1s0x3135aa50da8981b5:0x2f86b0d1bdf9657f!2m2!1d105.8355041!2d21.0647352!1m5!1m1!1s0x3135ab07225af76b:0x788f2148146905ed!2m2!1d105.8231184!2d21.0129444!3e0?hl=vi</t>
      </text>
    </comment>
    <comment authorId="0" ref="F335">
      <text>
        <t xml:space="preserve">======
ID#AAAAakniY6o
Admin    (2022-06-04 20:26:47)
https://www.google.com/maps/dir/219+Ph%C3%B4%CC%81+Trung+Ki%CC%81nh,+Y%C3%AAn+Ho%C3%A0,+C%E1%BA%A7u+Gi%E1%BA%A5y,+H%C3%A0+N%E1%BB%99i/Tr%C6%B0%E1%BB%9Dng+Ti%E1%BB%83u+h%E1%BB%8Dc+Long+Bi%C3%AAn,+%C4%90%C6%B0%E1%BB%9Dng+B%C3%A1t+Kh%E1%BB%91i,+p.+Long+Bi%C3%AAn,+Long+Bi%C3%AAn,+H%C3%A0+N%E1%BB%99i/@20.9964823,105.8163522,13z/data=!3m1!4b1!4m14!4m13!1m5!1m1!1s0x3135ab50d9500a4f:0x3490fb756ccc73a6!2m2!1d105.7915598!2d21.0200639!1m5!1m1!1s0x3135a942e19b243d:0xe6b5a42b764dce72!2m2!1d105.8899536!2d21.0243606!3e0?hl=vi</t>
      </text>
    </comment>
    <comment authorId="0" ref="I325">
      <text>
        <t xml:space="preserve">======
ID#AAAAakniY6k
Admin    (2022-06-04 20:26:47)
https://www.google.com/maps/dir/%C4%90.+Ven+H%E1%BB%93+Ba+M%E1%BA%ABu,+Ph%C6%B0%C6%A1ng+Li%C3%AAn,+%C4%90%E1%BB%91ng+%C4%90a,+H%C3%A0+N%E1%BB%99i,+Vi%E1%BB%87t+Nam/Tr%C6%B0%E1%BB%9Dng+Ti%E1%BB%83u+h%E1%BB%8Dc+Ngh%C4%A9a+%C4%90%C3%B4,+Ho%C3%A0ng+Qu%E1%BB%91c+Vi%E1%BB%87t,+Ngh%C4%A9a+%C4%90%C3%B4,+C%E1%BA%A7u+Gi%E1%BA%A5y,+H%C3%A0+N%E1%BB%99i/@21.0225555,105.8009524,14z/data=!3m1!4b1!4m14!4m13!1m5!1m1!1s0x3135ab862f9f7971:0xd6f61787995e40e8!2m2!1d105.8410907!2d21.012183!1m5!1m1!1s0x3135ab253294877b:0xd74f46801b48a8c0!2m2!1d105.7958205!2d21.0468025!3e0?hl=vi</t>
      </text>
    </comment>
    <comment authorId="0" ref="O375">
      <text>
        <t xml:space="preserve">======
ID#AAAAakniY6g
Admin    (2022-06-04 20:26:47)
https://www.google.com/maps/dir/28+Xu%C3%A2n+Di%E1%BB%87u,+Qu%E1%BA%A3ng+An,+T%C3%A2y+H%E1%BB%93,+H%C3%A0+N%E1%BB%99i/Tr%C6%B0%E1%BB%9Dng+Ti%E1%BB%83u+h%E1%BB%8Dc+Long+Bi%C3%AAn,+%C4%90%C6%B0%E1%BB%9Dng+B%C3%A1t+Kh%E1%BB%91i,+p.+Long+Bi%C3%AAn,+Long+Bi%C3%AAn,+H%C3%A0+N%E1%BB%99i/@21.0428501,105.8435061,14z/data=!3m1!4b1!4m14!4m13!1m5!1m1!1s0x3135aa542aed0d51:0x165433f153abf75e!2m2!1d105.832097!2d21.0612613!1m5!1m1!1s0x3135a942e19b243d:0xe6b5a42b764dce72!2m2!1d105.8899536!2d21.0243606!3e0?hl=vi</t>
      </text>
    </comment>
    <comment authorId="0" ref="R139">
      <text>
        <t xml:space="preserve">======
ID#AAAAakniY6c
Admin    (2022-06-04 20:26:47)
https://www.google.com/maps/dir/98+P.+T%E1%BB%AB+Hoa,+Qu%E1%BA%A3ng+An,+T%C3%A2y+H%E1%BB%93,+H%C3%A0+N%E1%BB%99i,+Vi%E1%BB%87t+Nam/Tr%C6%B0%E1%BB%9Dng+Ti%E1%BB%83u+h%E1%BB%8Dc+T%C3%A2y+M%E1%BB%97,+C%E1%BA%A7u+C%E1%BB%91c,+T%C3%A2y+M%E1%BB%97,+T%E1%BB%AB+Li%C3%AAm,+H%C3%A0+N%E1%BB%99i/@21.0263784,105.7608219,13z/data=!3m1!4b1!4m13!4m12!1m5!1m1!1s0x3135aa557080beaf:0xdeb6200841cc91a!2m2!1d105.8297275!2d21.0580236!1m5!1m1!1s0x3134537fa24be30b:0xebd8043bbd63cf6f!2m2!1d105.7475253!2d21.0058144?hl=vi</t>
      </text>
    </comment>
    <comment authorId="0" ref="F275">
      <text>
        <t xml:space="preserve">======
ID#AAAAakniY6Y
Admin    (2022-06-04 20:26:47)
https://www.google.com/maps/dir/76+Ng%C3%B5+31+-+Xu%C3%A2n+Di%E1%BB%87u,+Qu%E1%BA%A3ng+An,+T%C3%A2y+H%E1%BB%93,+H%C3%A0+N%E1%BB%99i/Tr%C6%B0%E1%BB%9Dng+THCS+%C4%90%E1%BB%8Bnh+C%C3%B4ng,+%C4%90%E1%BB%8Bnh+C%C3%B4ng+H%E1%BA%A1,+%C4%90%E1%BB%8Bnh+C%C3%B4ng,+Ho%C3%A0ng+Mai,+H%C3%A0+N%E1%BB%99i/@21.0222489,105.7976533,13z/data=!3m1!4b1!4m14!4m13!1m5!1m1!1s0x3135aaff224334a7:0x41a991ee2bc1afa5!2m2!1d105.8265808!2d21.0605278!1m5!1m1!1s0x3135acf5a8fac62b:0xbb91f728e20dd8c3!2m2!1d105.8262637!2d20.9834377!3e0?hl=vi</t>
      </text>
    </comment>
    <comment authorId="0" ref="I100">
      <text>
        <t xml:space="preserve">======
ID#AAAAakniY6U
Admin    (2022-06-04 20:26:47)
https://www.google.com/maps/dir/Ng%C3%B5+279+%C4%90%E1%BB%99i+C%E1%BA%A5n,+Ng%E1%BB%8Dc+H%C3%A0,+Ba+%C4%90%C3%ACnh,+H%C3%A0+N%E1%BB%99i,+Vi%E1%BB%87t+Nam/Tr%C6%B0%E1%BB%9Dng+THCS+T%C3%A2n+%C4%90%E1%BB%8Bnh,+Ph%E1%BB%91+Nguy%E1%BB%85n+An+Ninh,+T%C6%B0%C6%A1ng+Mai,+Ho%C3%A0ng+Mai,+H%C3%A0+N%E1%BB%99i/@21.0146342,105.7956067,13z/data=!3m1!4b1!4m13!4m12!1m5!1m1!1s0x3135ab0cfefbea87:0x101cabbaec2b41a6!2m2!1d105.8205144!2d21.0372557!1m5!1m1!1s0x3135ac6972d8778f:0x22acc55fded483e5!2m2!1d105.8452302!2d20.9882175?hl=vi</t>
      </text>
    </comment>
    <comment authorId="0" ref="L534">
      <text>
        <t xml:space="preserve">======
ID#AAAAakniY6Q
Admin    (2022-06-04 20:26:47)
gọc+Vân,+Quảng+An,+Tây+Hồ,+Hà+Nội/Trường+Tiểu+Học+Tứ+Liên,+Đường+Âu+Cơ,+Tứ+Liên,+Tây+Hồ,+Hà+Nội/@21.0648577,105.8252739,16z/data=!3m1!4b1!4m14!4m13!1m5!1m1!1s0x3135aaf74517d057:0x812a8d8a8819a42c!2m2!1d105.8240211!2d21.0687411!1m5!1m1!1s0x3135aa57c2f63865:0xfe8f5304be91ca92!2m2!1d105.8352584!2d21.062973!3e0?hl=vi</t>
      </text>
    </comment>
    <comment authorId="0" ref="L375">
      <text>
        <t xml:space="preserve">======
ID#AAAAakniY6M
Admin    (2022-06-04 20:26:47)
https://www.google.com/maps/dir/28+Xu%C3%A2n+Di%E1%BB%87u,+Qu%E1%BA%A3ng+An,+T%C3%A2y+H%E1%BB%93,+H%C3%A0+N%E1%BB%99i/Tr%C6%B0%E1%BB%9Dng+Ti%E1%BB%83u+H%E1%BB%8Dc+Th%E1%BB%8Bnh+H%C3%A0o,+Ph%E1%BB%91+%C3%94+Ch%E1%BB%A3+D%E1%BB%ABa,+%C3%94+Ch%E1%BB%A3+D%E1%BB%ABa,+%C4%90%E1%BB%91ng+%C4%90a,+H%C3%A0+N%E1%BB%99i/@21.0400272,105.820557,14z/data=!3m1!4b1!4m14!4m13!1m5!1m1!1s0x3135aa542aed0d51:0x165433f153abf75e!2m2!1d105.832097!2d21.0612613!1m5!1m1!1s0x3135ab86e159ac3f:0x6c714703ca3017c6!2m2!1d105.8288078!2d21.0187199!3e0?hl=vi</t>
      </text>
    </comment>
    <comment authorId="0" ref="R350">
      <text>
        <t xml:space="preserve">======
ID#AAAAakniY6I
Admin    (2022-06-04 20:26:47)
https://www.google.com/maps/dir/92+Xu%C3%A2n+Di%E1%BB%87u,+Qu%E1%BA%A3ng+An,+T%C3%A2y+H%E1%BB%93,+H%C3%A0+N%E1%BB%99i/Tr%C6%B0%E1%BB%9Dng+Ti%E1%BB%83u+h%E1%BB%8Dc+Ph%C6%B0%C6%A1ng+Mai,+Ng%C3%B5+4+Ph%C6%B0%C6%A1ng+Mai,+Ph%C6%B0%C6%A1ng+Mai,+%C4%90%E1%BB%91ng+%C4%90a,+H%C3%A0+N%E1%BB%99i/@21.0334044,105.8007795,13z/data=!3m1!4b1!4m14!4m13!1m5!1m1!1s0x3135aaf89dc56db3:0x89d59da052f63f2d!2m2!1d105.8301976!2d21.0624516!1m5!1m1!1s0x3135ac79d8abfd2f:0xcc1ac3f563b4f1e6!2m2!1d105.8392271!2d21.0051278!3e0?hl=vi</t>
      </text>
    </comment>
    <comment authorId="0" ref="F199">
      <text>
        <t xml:space="preserve">======
ID#AAAAakniY6E
Admin    (2022-06-04 20:26:47)
https://www.google.com/maps/dir/17+D%E1%BB%91c+Tam+%C4%90a,+Th%E1%BB%A5y+Khu%C3%AA,+Ba+%C4%90%C3%ACnh,+H%C3%A0+N%E1%BB%99i/Tr%C6%B0%E1%BB%9Dng+Ti%E1%BB%83u+H%E1%BB%8Dc+%C4%90o%C3%A0n+K%E1%BA%BFt,+Ng%C3%B5+216+C%E1%BB%95+Linh,+p.+Long+Bi%C3%AAn,+Long+Bi%C3%AAn,+H%C3%A0+N%E1%BB%99i/@21.0386958,105.8255655,13z/data=!3m1!4b1!4m14!4m13!1m5!1m1!1s0x3135ab0fc9c0b901:0x392a960f7af82ee0!2m2!1d105.8186147!2d21.0428171!1m5!1m1!1s0x3135a940ed89e7b3:0x688c18407d7a84d!2m2!1d105.9025826!2d21.0228855!3e0?hl=vi</t>
      </text>
    </comment>
    <comment authorId="0" ref="F389">
      <text>
        <t xml:space="preserve">======
ID#AAAAakniY6A
Admin    (2022-06-04 20:26:47)
https://www.google.com/maps/dir/28+Ng%C3%B5+31+-+Xu%C3%A2n+Di%E1%BB%87u,+Qu%E1%BA%A3ng+An,+T%C3%A2y+H%E1%BB%93,+H%C3%A0+N%E1%BB%99i/Tr%C6%B0%E1%BB%9Dng+Ti%E1%BB%83u+h%E1%BB%8Dc+L%C3%AA+Ng%E1%BB%8Dc+H%C3%A2n,+L%C3%B2+%C4%90%C3%BAc,+Ph%E1%BA%A1m+%C4%90%C3%ACnh+H%E1%BB%93,+Hai+B%C3%A0+Tr%C6%B0ng,+H%C3%A0+N%E1%BB%99i/@21.0399269,105.8260478,14z/data=!3m1!4b1!4m14!4m13!1m5!1m1!1s0x3135aaf8b411413b:0xa7e915e225b82187!2m2!1d105.8278429!2d21.0620992!1m5!1m1!1s0x3135abf242d0639b:0x1bf6818a43aad4c8!2m2!1d105.8561293!2d21.0167981!3e0?hl=vi</t>
      </text>
    </comment>
    <comment authorId="0" ref="L245">
      <text>
        <t xml:space="preserve">======
ID#AAAAakniY58
Admin    (2022-06-04 20:26:47)
https://www.google.com/maps/dir/Gamuda+Garden,+Asian+Highway+1,+Gamuda+Gardens,+Tr%E1%BA%A7n+Ph%C3%BA,+Ho%C3%A0ng+Mai,+H%C3%A0+N%E1%BB%99i/Tr%C6%B0%E1%BB%9Dng+THCS+%C4%90%E1%BA%A1i+Kim,+%C4%90%C6%B0%E1%BB%9Dng+Kim+Giang,+Kim+V%C4%83n,+%C4%90%E1%BA%A1i+Kim,+Thanh+Xu%C3%A2n,+H%C3%A0+N%E1%BB%99i/@20.9713993,105.8336377,14z/data=!3m1!4b1!4m14!4m13!1m5!1m1!1s0x3135af01b13f017f:0x79e71575c8bf9920!2m2!1d105.8743889!2d20.9733838!1m5!1m1!1s0x3135acfa2fffffff:0xe0d14694eacccf3e!2m2!1d105.8218762!2d20.978531!3e0?hl=vi</t>
      </text>
    </comment>
    <comment authorId="0" ref="L509">
      <text>
        <t xml:space="preserve">======
ID#AAAAakniY54
Admin    (2022-06-04 20:26:47)
https://www.google.com/maps/dir/50+Ng%C3%B5+31+-+Xu%C3%A2n+Di%E1%BB%87u,+Qu%E1%BA%A3ng+An,+T%C3%A2y+H%E1%BB%93,+H%C3%A0+N%E1%BB%99i,+Vi%E1%BB%87t+Nam/Tr%C6%B0%E1%BB%9Dng+Ti%E1%BB%83u+h%E1%BB%8Dc+Phan+Chu+Trinh,+Nguy%E1%BB%85n+Th%C3%A1i+H%E1%BB%8Dc,+%C4%90i%E1%BB%87n+Bi%C3%AAn,+Ba+%C4%90%C3%ACnh,+H%C3%A0+N%E1%BB%99i/@21.0463323,105.8180022,14z/data=!3m1!4b1!4m14!4m13!1m5!1m1!1s0x3135aaff3b436815:0xf40b5e9806ad6028!2m2!1d105.8273025!2d21.0612634!1m5!1m1!1s0x3135ab984881d2d3:0xcb34a710c6e037f9!2m2!1d105.8392439!2d21.0297764!3e0?hl=vi</t>
      </text>
    </comment>
    <comment authorId="0" ref="O144">
      <text>
        <t xml:space="preserve">======
ID#AAAAakniY50
Admin    (2022-06-04 20:26:47)
https://www.google.com/maps/dir/28+L%E1%BA%A1c+Ch%C3%ADnh,+Tr%C3%BAc+B%E1%BA%A1ch,+Ba+%C4%90%C3%ACnh,+H%C3%A0+N%E1%BB%99i/Tr%C6%B0%E1%BB%9Dng+Ti%E1%BB%83u+h%E1%BB%8Dc+Th%E1%BB%8Bnh+Li%E1%BB%87t,+Ng%C3%B5+42+Th%E1%BB%8Bnh+Li%E1%BB%87t,+Th%E1%BB%8Bnh+Li%E1%BB%87t,+Ho%C3%A0ng+Mai,+H%C3%A0+N%E1%BB%99i/@21.0090647,105.807689,13z/data=!3m1!4b1!4m13!4m12!1m5!1m1!1s0x3135abb02d72fc0b:0xbb7f97d6ace6a179!2m2!1d105.8415147!2d21.0458319!1m5!1m1!1s0x3135ac45e7cf5291:0x996ee12944cb7750!2m2!1d105.8486131!2d20.9715195?hl=vi</t>
      </text>
    </comment>
    <comment authorId="0" ref="R159">
      <text>
        <t xml:space="preserve">======
ID#AAAAakniY5w
Admin    (2022-06-04 20:26:47)
https://www.google.com/maps/dir/50+Ng%C3%B5+31+-+Xu%C3%A2n+Di%E1%BB%87u,+Qu%E1%BA%A3ng+An,+T%C3%A2y+H%E1%BB%93,+H%C3%A0+N%E1%BB%99i,+Vi%E1%BB%87t+Nam/Tr%C6%B0%E1%BB%9Dng+Ti%E1%BB%83u+h%E1%BB%8Dc+T%C3%A2y+S%C6%A1n,+Ph%E1%BB%91+L%C3%AA+%C4%90%E1%BA%A1i+H%C3%A0nh,+L%C3%AA+%C4%90%E1%BA%A1i+H%C3%A0nh,+Hai+B%C3%A0+Tr%C6%B0ng,+H%C3%A0+N%E1%BB%99i/@21.0372598,105.804468,13z/data=!3m1!4b1!4m13!4m12!1m5!1m1!1s0x3135aaff3b436815:0xf40b5e9806ad6028!2m2!1d105.8273025!2d21.0612634!1m5!1m1!1s0x3135ab8bef513655:0x669bdeafc2b80689!2m2!1d105.8468401!2d21.0128814?hl=vi</t>
      </text>
    </comment>
    <comment authorId="0" ref="L20">
      <text>
        <t xml:space="preserve">======
ID#AAAAakniY5s
Admin    (2022-06-04 20:26:47)
https://www.google.com/maps/dir/66,+57+M%E1%BB%85+Tr%C3%AC+H%E1%BA%A1,+M%E1%BB%85+Tr%C3%AC,+T%E1%BB%AB+Li%C3%AAm,+H%C3%A0+N%E1%BB%99i,+Vi%E1%BB%87t+Nam/Tr%C6%B0%E1%BB%9Dng+Ti%E1%BB%83u+h%E1%BB%8Dc+H%E1%BB%93+T%C3%B9ng+M%E1%BA%ADu,+Ph%C3%BA+Di%E1%BB%85n,+Nam+T%E1%BB%AB+Li%C3%AAm,+H%C3%A0+N%E1%BB%99i/@21.0296395,105.7535112,14z/data=!3m1!4b1!4m13!4m12!1m5!1m1!1s0x313454aa959d9867:0x8e418988afc4db93!2m2!1d105.7806086!2d21.0155269!1m5!1m1!1s0x313454c488f79179:0xe2f4378c96e90fab!2m2!1d105.7652339!2d21.0476137?hl=vi</t>
      </text>
    </comment>
    <comment authorId="0" ref="I500">
      <text>
        <t xml:space="preserve">======
ID#AAAAakniY5o
Admin    (2022-06-04 20:26:47)
https://www.google.com/maps/dir/32,+36+%C4%90%C6%B0%E1%BB%9Dng+T%C3%B4+Ng%E1%BB%8Dc+V%C3%A2n,+Qu%E1%BA%A3ng+An,+T%C3%A2y+H%E1%BB%93,+H%C3%A0+N%E1%BB%99i,+Vi%E1%BB%87t+Nam/Tr%C6%B0%E1%BB%9Dng+Ti%E1%BB%83u+h%E1%BB%8Dc+D%E1%BB%8Bch+V%E1%BB%8Dng+A,+Xu%C3%A2n+Th%E1%BB%A7y,+l%C3%A0ng+V%C3%B2ng,+D%E1%BB%8Bch+V%E1%BB%8Dng+H%E1%BA%ADu,+C%E1%BA%A7u+Gi%E1%BA%A5y,+H%C3%A0+N%E1%BB%99i/@21.0535133,105.7849469,14z/data=!3m1!4b1!4m14!4m13!1m5!1m1!1s0x3135aaf768113fc5:0xa5dc7a300a15c880!2m2!1d105.8246839!2d21.0685741!1m5!1m1!1s0x3135ab4aec09d629:0x8746feff494f2c76!2m2!1d105.7836524!2d21.0352022!3e0?hl=vi</t>
      </text>
    </comment>
    <comment authorId="0" ref="R294">
      <text>
        <t xml:space="preserve">======
ID#AAAAakniY5k
Admin    (2022-06-04 20:26:47)
https://www.google.com/maps/dir/Chung+c%C6%B0+Rose+Town+79+Ng%E1%BB%8Dc+H%E1%BB%93i,+S%E1%BB%91+79+%C4%90.+Ng%E1%BB%8Dc+H%E1%BB%93i,+P,+Ho%C3%A0ng+Mai,+H%C3%A0+N%E1%BB%99i,+Vi%E1%BB%87t+Nam/Tr%C6%B0%E1%BB%9Dng+Ti%E1%BB%83u+h%E1%BB%8Dc+Ng%C5%A9+Hi%E1%BB%87p,+Ng%C5%A9+Hi%E1%BB%87p,+Thanh+Tr%C3%AC,+H%C3%A0+N%E1%BB%99i/@20.9420574,105.8333725,14z/data=!3m1!4b1!4m14!4m13!1m5!1m1!1s0x31356d0cbafe60f5:0xeba4f5c1e3a3c4c5!2m2!1d105.8435263!2d20.9597882!1m5!1m1!1s0x3135adf18404ad29:0x61ec245929008070!2m2!1d105.8586625!2d20.9231129!3e0?hl=vi</t>
      </text>
    </comment>
    <comment authorId="0" ref="O420">
      <text>
        <t xml:space="preserve">======
ID#AAAAakniY5g
Admin    (2022-06-04 20:26:47)
https://www.google.com/maps/dir/73+Ph%E1%BB%91+V%E1%BB%87+H%E1%BB%93,+Xu%C3%A2n+La,+T%C3%A2y+H%E1%BB%93,+H%C3%A0+N%E1%BB%99i/Tr%C6%B0%E1%BB%9Dng+ti%E1%BB%83u+h%E1%BB%8Dc+Tr%E1%BA%A7n+Ph%C3%BA,+ph%C3%A2n+hi%E1%BB%87u+2,+M%E1%BB%99+Lao,+H%C3%A0+%C4%90%C3%B4ng,+H%C3%A0+N%E1%BB%99i/@21.0208327,105.7631005,13z/data=!3m1!4b1!4m14!4m13!1m5!1m1!1s0x3135ab01a09687c7:0x9cb1777ecf52f2d3!2m2!1d105.8099493!2d21.0636055!1m5!1m1!1s0x3134532d4eeca61b:0x4bdcf0639d56409e!2m2!1d105.7816059!2d20.9782377!3e0?hl=vi</t>
      </text>
    </comment>
    <comment authorId="0" ref="F200">
      <text>
        <t xml:space="preserve">======
ID#AAAAakniY5c
Admin    (2022-06-04 20:26:47)
https://www.google.com/maps/dir/17+D%E1%BB%91c+Tam+%C4%90a,+Th%E1%BB%A5y+Khu%C3%AA,+Ba+%C4%90%C3%ACnh,+H%C3%A0+N%E1%BB%99i/Tr%C6%B0%E1%BB%9Dng+Ti%E1%BB%83u+H%E1%BB%8Dc+%C4%90o%C3%A0n+K%E1%BA%BFt,+Ng%C3%B5+216+C%E1%BB%95+Linh,+p.+Long+Bi%C3%AAn,+Long+Bi%C3%AAn,+H%C3%A0+N%E1%BB%99i/@21.0386958,105.8255655,13z/data=!3m1!4b1!4m14!4m13!1m5!1m1!1s0x3135ab0fc9c0b901:0x392a960f7af82ee0!2m2!1d105.8186147!2d21.0428171!1m5!1m1!1s0x3135a940ed89e7b3:0x688c18407d7a84d!2m2!1d105.9025826!2d21.0228855!3e0?hl=vi</t>
      </text>
    </comment>
    <comment authorId="0" ref="R235">
      <text>
        <t xml:space="preserve">======
ID#AAAAakniY5Y
Admin    (2022-06-04 20:26:47)
https://www.google.com/maps/dir/41+%C4%90%C6%B0%E1%BB%9Dng+T%C3%A2y+H%E1%BB%93,+Qu%E1%BA%A3ng+An,+T%C3%A2y+H%E1%BB%93,+H%C3%A0+N%E1%BB%99i/Tr%C6%B0%E1%BB%9Dng+Ti%E1%BB%83u+h%E1%BB%8Dc+L%C3%AA+Tr%E1%BB%8Dng+T%E1%BA%A5n,+Do+L%E1%BB%99,+Y%C3%AAn+Ngh%C4%A9a,+H%C3%A0+%C4%90%C3%B4ng,+H%C3%A0+N%E1%BB%99i/@21.0252009,105.7497595,12z/data=!4m14!4m13!1m5!1m1!1s0x3135aafbd62e7f85:0x5276f5ba7f0a419c!2m2!1d105.8231487!2d21.0645683!1m5!1m1!1s0x3134528cbc2ea833:0x20c392fd842af243!2m2!1d105.7419021!2d20.9469074!3e0?hl=vi</t>
      </text>
    </comment>
    <comment authorId="0" ref="L234">
      <text>
        <t xml:space="preserve">======
ID#AAAAakniY5U
Admin    (2022-06-04 20:26:47)
https://www.google.com/maps/dir/41+%C4%90%C6%B0%E1%BB%9Dng+T%C3%A2y+H%E1%BB%93,+Qu%E1%BA%A3ng+An,+T%C3%A2y+H%E1%BB%93,+H%C3%A0+N%E1%BB%99i/Tr%C6%B0%E1%BB%9Dng+Ti%E1%BB%83u+h%E1%BB%8Dc+C%E1%BB%95+Nhu%E1%BA%BF+2B,+Ng%C3%B5+145+%C4%90%C6%B0%E1%BB%9Dng+C%E1%BB%95+Nhu%E1%BA%BF,+C%E1%BB%95+Nhu%E1%BA%BF+2,+T%E1%BB%AB+Li%C3%AAm,+H%C3%A0+N%E1%BB%99i/@21.0690887,105.7846732,14z/data=!3m1!4b1!4m14!4m13!1m5!1m1!1s0x3135aafbd62e7f85:0x5276f5ba7f0a419c!2m2!1d105.8231487!2d21.0645683!1m5!1m1!1s0x3134552a6d426e0d:0x50830eb064fd34a0!2m2!1d105.7778025!2d21.0616053!3e0?hl=vi</t>
      </text>
    </comment>
    <comment authorId="0" ref="O484">
      <text>
        <t xml:space="preserve">======
ID#AAAAakniY5Q
Admin    (2022-06-04 20:26:47)
https://www.google.com/maps/dir/92+Xu%C3%A2n+Di%E1%BB%87u,+Qu%E1%BA%A3ng+An,+T%C3%A2y+H%E1%BB%93,+H%C3%A0+N%E1%BB%99i/Tr%C6%B0%E1%BB%9Dng+Ti%E1%BB%83u+h%E1%BB%8Dc+Kim+Giang,+Ho%C3%A0ng+%C4%90%E1%BA%A1o+Th%C3%A0nh,+Kim+Giang,+Thanh+Xu%C3%A2n,+H%C3%A0+N%E1%BB%99i/@21.0305062,105.7847808,13z/data=!3m1!4b1!4m14!4m13!1m5!1m1!1s0x3135aaf89dc56db3:0x89d59da052f63f2d!2m2!1d105.8301976!2d21.0624516!1m5!1m1!1s0x3135acec1e99b985:0x49bdffaa96328e1d!2m2!1d105.8129915!2d20.9829507!3e0?hl=vi</t>
      </text>
    </comment>
    <comment authorId="0" ref="L260">
      <text>
        <t xml:space="preserve">======
ID#AAAAakniY5M
Admin    (2022-06-04 20:26:47)
https://www.google.com/maps/dir/28+%C4%90%E1%BB%97+%C4%90%E1%BB%A9c+D%E1%BB%A5c,+M%E1%BB%85+Tr%C3%AC,+T%E1%BB%AB+Li%C3%AAm,+H%C3%A0+N%E1%BB%99i/Tr%C6%B0%E1%BB%9Dng+Ti%E1%BB%83u+h%E1%BB%8Dc+Nam+Trung+Y%C3%AAn,+Nguy%E1%BB%85n+Qu%E1%BB%91c+Tr%E1%BB%8B,+Khu+%C4%91%C3%B4+th%E1%BB%8B+Nam+Trung+Y%C3%AAn,+Y%C3%AAn+Ho%C3%A0,+C%E1%BA%A7u+Gi%E1%BA%A5y,+H%C3%A0+N%E1%BB%99i/@21.0135347,105.7804146,16z/data=!3m1!4b1!4m14!4m13!1m5!1m1!1s0x3135acab518fef7d:0x3185e670b4bce869!2m2!1d105.7825092!2d21.0088033!1m5!1m1!1s0x3135ab5468e5f871:0x28f3f014ebed4c07!2m2!1d105.7859194!2d21.0181073!3e0?hl=vi</t>
      </text>
    </comment>
    <comment authorId="0" ref="L420">
      <text>
        <t xml:space="preserve">======
ID#AAAAakniY5I
Admin    (2022-06-04 20:26:47)
https://www.google.com/maps/dir/73+Ph%E1%BB%91+V%E1%BB%87+H%E1%BB%93,+Xu%C3%A2n+La,+T%C3%A2y+H%E1%BB%93,+H%C3%A0+N%E1%BB%99i/Tr%C6%B0%E1%BB%9Dng+ti%E1%BB%83u+h%E1%BB%8Dc+Tr%E1%BA%A7n+Ph%C3%BA,+ph%C3%A2n+hi%E1%BB%87u+2,+M%E1%BB%99+Lao,+H%C3%A0+%C4%90%C3%B4ng,+H%C3%A0+N%E1%BB%99i/@21.0208327,105.7631005,13z/data=!3m1!4b1!4m14!4m13!1m5!1m1!1s0x3135ab01a09687c7:0x9cb1777ecf52f2d3!2m2!1d105.8099493!2d21.0636055!1m5!1m1!1s0x3134532d4eeca61b:0x4bdcf0639d56409e!2m2!1d105.7816059!2d20.9782377!3e0?hl=vi</t>
      </text>
    </comment>
    <comment authorId="0" ref="R234">
      <text>
        <t xml:space="preserve">======
ID#AAAAakniY5E
Admin    (2022-06-04 20:26:47)
https://www.google.com/maps/dir/41+%C4%90%C6%B0%E1%BB%9Dng+T%C3%A2y+H%E1%BB%93,+Qu%E1%BA%A3ng+An,+T%C3%A2y+H%E1%BB%93,+H%C3%A0+N%E1%BB%99i/Tr%C6%B0%E1%BB%9Dng+Ti%E1%BB%83u+h%E1%BB%8Dc+Gia+Qu%E1%BA%A5t,+Gia+Qu%E1%BA%A5t,+Th%C6%B0%E1%BB%A3ng+Thanh,+Long+Bi%C3%AAn,+H%C3%A0+N%E1%BB%99i/@21.0798094,105.8150173,13z/data=!3m1!4b1!4m14!4m13!1m5!1m1!1s0x3135aafbd62e7f85:0x5276f5ba7f0a419c!2m2!1d105.8231487!2d21.0645683!1m5!1m1!1s0x3135a9137cf8d323:0x1999203596b92485!2m2!1d105.8776075!2d21.0541397!3e0?hl=vi</t>
      </text>
    </comment>
    <comment authorId="0" ref="R260">
      <text>
        <t xml:space="preserve">======
ID#AAAAakniY5A
Admin    (2022-06-04 20:26:47)
https://www.google.com/maps/dir/28+%C4%90%E1%BB%97+%C4%90%E1%BB%A9c+D%E1%BB%A5c,+M%E1%BB%85+Tr%C3%AC,+T%E1%BB%AB+Li%C3%AAm,+H%C3%A0+N%E1%BB%99i/Tr%C6%B0%E1%BB%9Dng+Ti%E1%BB%83u+h%E1%BB%8Dc+Tr%E1%BA%A7n+Qu%E1%BB%91c+To%E1%BA%A3n,+Nh%C3%A0+Chung,+H%C3%A0ng+Tr%E1%BB%91ng,+Ho%C3%A0n+Ki%E1%BA%BFm,+H%C3%A0+N%E1%BB%99i/@21.0135347,105.7804146,16z/data=!4m14!4m13!1m5!1m1!1s0x3135acab518fef7d:0x3185e670b4bce869!2m2!1d105.7825092!2d21.0088033!1m5!1m1!1s0x3135ab94f02ccb8b:0xc81d73a81aa2f0e0!2m2!1d105.8504746!2d21.0270672!3e0?hl=vi</t>
      </text>
    </comment>
    <comment authorId="0" ref="L480">
      <text>
        <t xml:space="preserve">======
ID#AAAAakniY48
Admin    (2022-06-04 20:26:47)
https://www.google.com/maps/dir/98+P.+T%E1%BB%AB+Hoa,+Qu%E1%BA%A3ng+An,+T%C3%A2y+H%E1%BB%93,+H%C3%A0+N%E1%BB%99i,+Vi%E1%BB%87t+Nam/Tr%C6%B0%E1%BB%9Dng+Ti%C3%AA%CC%89u+ho%CC%A3c+Trung+Y%C3%AAn,+Nguy%E1%BB%85n+Ch%C3%A1nh,+Khu+%C4%91%C3%B4+th%E1%BB%8B+Nam+Trung+Y%C3%AAn,+Trung+Ho%C3%A0,+C%E1%BA%A7u+Gi%E1%BA%A5y,+H%C3%A0+N%E1%BB%99i/@21.0580286,105.8275388,17z/data=!4m14!4m13!1m5!1m1!1s0x3135aa557080beaf:0xdeb6200841cc91a!2m2!1d105.8297275!2d21.0580236!1m5!1m1!1s0x3135aca7ddd1a65d:0x97f9b1bdd892918b!2m2!1d105.7940758!2d21.0111921!3e0?hl=vi</t>
      </text>
    </comment>
    <comment authorId="0" ref="O445">
      <text>
        <t xml:space="preserve">======
ID#AAAAakniY44
Admin    (2022-06-04 20:26:47)
https://www.google.com/maps/dir/Chung+c%C6%B0+Rose+Town+79+Ng%E1%BB%8Dc+H%E1%BB%93i,+%C4%90%C6%B0%E1%BB%9Dng+Ng%E1%BB%8Dc+H%E1%BB%93i,+P,+Ho%C3%A0ng+Li%E1%BB%87t,+Ho%C3%A0ng+Mai,+H%C3%A0+N%E1%BB%99i/Tr%C6%B0%E1%BB%9Dng+ti%E1%BB%83u+h%E1%BB%8Dc+V%C4%A9nh+Qu%E1%BB%B3nh,+%C3%8Dch+Vinh,+V%C4%A9nh+Qu%E1%BB%B3nh,+Thanh+Tr%C3%AC,+H%C3%A0+N%E1%BB%99i/@20.9474155,105.8226349,14z/data=!3m1!4b1!4m14!4m13!1m5!1m1!1s0x31356d0cbafe60f5:0xeba4f5c1e3a3c4c5!2m2!1d105.8435263!2d20.9597882!1m5!1m1!1s0x3135ad9ea781be69:0x75f93c2fc9c15a83!2m2!1d105.8338628!2d20.9336662!3e0?hl=vi</t>
      </text>
    </comment>
    <comment authorId="0" ref="O204">
      <text>
        <t xml:space="preserve">======
ID#AAAAakniY40
Admin    (2022-06-04 20:26:47)
https://www.google.com/maps/dir/58+P.+T%E1%BB%AB+Hoa,+Qu%E1%BA%A3ng+An,+T%C3%A2y+H%E1%BB%93,+H%C3%A0+N%E1%BB%99i,+Vi%E1%BB%87t+Nam/Tr%C6%B0%E1%BB%9Dng+Ti%E1%BB%83u+H%E1%BB%8Dc+Ba+%C4%90%C3%ACnh,+Ho%C3%A0ng+Hoa+Th%C3%A1m,+Ng%E1%BB%8Dc+H%C3%A0,+Ba+%C4%90%C3%ACnh,+H%C3%A0+N%E1%BB%99i/@21.0469358,105.8105295,14z/data=!3m1!4b1!4m14!4m13!1m5!1m1!1s0x3135aa55a5d37107:0xa816107f9a6a3e2f!2m2!1d105.830759!2d21.0588938!1m5!1m1!1s0x3135aba5dbfca133:0xf42408f8efd37380!2m2!1d105.824271!2d21.0407449!3e0?hl=vi</t>
      </text>
    </comment>
    <comment authorId="0" ref="R29">
      <text>
        <t xml:space="preserve">======
ID#AAAAakniY4w
Admin    (2022-06-04 20:26:47)
https://www.google.com/maps/dir/236,+11+%C4%90.+%C3%82u+C%C6%A1,+Nh%E1%BA%ADt+T%C3%A2n,+T%C3%A2y+H%E1%BB%93,+H%C3%A0+N%E1%BB%99i,+Vi%E1%BB%87t+Nam/Tr%C6%B0%E1%BB%9Dng+THCS+Xu%C3%A2n+La,+Xu%C3%A2n+La,+T%C3%A2y+H%E1%BB%93,+H%C3%A0+N%E1%BB%99i/@21.0735114,105.8071912,15z/data=!3m1!4b1!4m13!4m12!1m5!1m1!1s0x3135aaf6f623c601:0x499319347e92217b!2m2!1d105.8260848!2d21.0714661!1m5!1m1!1s0x3135aae0c92ceddb:0xfdb9e2072c435da4!2m2!1d105.8065279!2d21.0648307?hl=vi</t>
      </text>
    </comment>
    <comment authorId="0" ref="L574">
      <text>
        <t xml:space="preserve">======
ID#AAAAakniY4s
Admin    (2022-06-04 20:26:47)
https://www.google.com/maps/dir/161+Xu%C3%A2n+La,+Xu%C3%A2n+T%E1%BA%A3o,+T%C3%A2y+H%E1%BB%93,+H%C3%A0+N%E1%BB%99i/Tr%C6%B0%E1%BB%9Dng+Ti%E1%BB%83u+h%E1%BB%8Dc+M%E1%BB%B9+%C4%90%C3%ACnh+2,+M%E1%BB%B9+%C4%90%C3%ACnh+2,+Nam+T%E1%BB%AB+Li%C3%AAm,+H%C3%A0+N%E1%BB%99i/@21.0531475,105.7548455,13z/data=!3m1!4b1!4m13!4m12!1m5!1m1!1s0x3135aadd20f8a6b9:0x68351b29a169357b!2m2!1d105.802459!2d21.0684745!1m5!1m1!1s0x313454b02eda90af:0x60cb7e2189be0dc5!2m2!1d105.7741472!2d21.0272069?hl=vi</t>
      </text>
    </comment>
    <comment authorId="0" ref="O460">
      <text>
        <t xml:space="preserve">======
ID#AAAAakniY4o
Admin    (2022-06-04 20:26:47)
https://www.google.com/maps/dir/28+Ng%C3%B5+31+-+Xu%C3%A2n+Di%E1%BB%87u,+Qu%E1%BA%A3ng+An,+T%C3%A2y+H%E1%BB%93,+H%C3%A0+N%E1%BB%99i/Tr%C6%B0%E1%BB%9Dng+Ti%E1%BB%83u+H%E1%BB%8Dc+Quan+Hoa,+Nguy%E1%BB%85n+Khang,+Quan+Hoa,+C%E1%BA%A7u+Gi%E1%BA%A5y,+H%C3%A0+N%E1%BB%99i/@21.0509247,105.7836395,13z/data=!3m1!4b1!4m14!4m13!1m5!1m1!1s0x3135aaf8b411413b:0xa7e915e225b82187!2m2!1d105.8278429!2d21.0620992!1m5!1m1!1s0x3135ab415e991bdf:0x91ea376f2d74be39!2m2!1d105.8000575!2d21.0295433!3e0?hl=vi</t>
      </text>
    </comment>
    <comment authorId="0" ref="F69">
      <text>
        <t xml:space="preserve">======
ID#AAAAakniY4k
Admin    (2022-06-04 20:26:47)
https://www.google.com/maps/dir/50+Xu%C3%A2n+Di%E1%BB%87u,+Qu%E1%BA%A3ng+An,+T%C3%A2y+H%E1%BB%93,+H%C3%A0+N%E1%BB%99i/Tr%C6%B0%E1%BB%9Dng+ti%E1%BB%83u+h%E1%BB%8Dc+Ng%C3%B4+S%C4%A9+Ki%E1%BB%87n+Thanh+Tr%C3%AC,+T%E1%BB%A9+Hi%E1%BB%87p,+Thanh+Tr%C3%AC,+H%C3%A0+N%E1%BB%99i/@20.9979965,105.7582696,12z/data=!3m1!4b1!4m13!4m12!1m5!1m1!1s0x3135aaff3662aa8b:0x7666bc464041839f!2m2!1d105.8310936!2d21.0617507!1m5!1m1!1s0x3135ad7a832e781d:0x598b853c88dd7e1f!2m2!1d105.8531597!2d20.9391099?hl=vi</t>
      </text>
    </comment>
    <comment authorId="0" ref="F559">
      <text>
        <t xml:space="preserve">======
ID#AAAAakniY4g
Admin    (2022-06-04 20:26:47)
https://www.google.com/maps/dir/236,+11+%C4%90.+%C3%82u+C%C6%A1,+Nh%E1%BA%ADt+T%C3%A2n,+T%C3%A2y+H%E1%BB%93,+H%C3%A0+N%E1%BB%99i,+Vi%E1%BB%87t+Nam/Tr%C6%B0%E1%BB%9Dng+Ti%E1%BB%83u+h%E1%BB%8Dc+%C4%90%C3%B4ng+Th%C3%A1i,+V%C3%B5ng+Th%E1%BB%8B,+B%C6%B0%E1%BB%9Fi,+T%C3%A2y+H%E1%BB%93,+H%C3%A0+N%E1%BB%99i/@21.0618833,105.7976872,14z/data=!3m1!4b1!4m14!4m13!1m5!1m1!1s0x3135aaf6f623c601:0x499319347e92217b!2m2!1d105.8260848!2d21.0714661!1m5!1m1!1s0x3135ab194b8cf6d5:0x9b05eb77f333d9f3!2m2!1d105.8103446!2d21.0517207!3e0?hl=vi</t>
      </text>
    </comment>
    <comment authorId="0" ref="L249">
      <text>
        <t xml:space="preserve">======
ID#AAAAakniY4c
Admin    (2022-06-04 20:26:47)
https://www.google.com/maps/dir/Ng.+28+T%E1%BB%A9+Li%C3%AAn,+T%E1%BB%A9+Li%C3%AAn,+T%C3%A2y+H%E1%BB%93,+H%C3%A0+N%E1%BB%99i,+Vi%E1%BB%87t+Nam/Tr%C6%B0%E1%BB%9Dng+THCS+Vi%E1%BB%87t+H%C6%B0ng,+Kim+Quan+Th%C6%B0%E1%BB%A3ng,+Khu+%C4%91%C3%B4+th%E1%BB%8B+Vi%E1%BB%87t+H%C6%B0ng,+Vi%E1%BB%87t+H%C6%B0ng,+Long+Bi%C3%AAn,+H%C3%A0+N%E1%BB%99i/@21.0757684,105.8281669,13z/data=!3m1!4b1!4m14!4m13!1m5!1m1!1s0x3135aa56b31919cf:0x300f55c1b3a24da1!2m2!1d105.8351729!2d21.0616471!1m5!1m1!1s0x3135a9a2cb593a21:0x74e576019acb9274!2m2!1d105.9011489!2d21.0603977!3e0?hl=vi</t>
      </text>
    </comment>
    <comment authorId="0" ref="I514">
      <text>
        <t xml:space="preserve">======
ID#AAAAakniY4Y
Admin    (2022-06-04 20:26:47)
https://www.google.com/maps/dir/377+%C4%90%C6%B0%E1%BB%9Dng+%C3%82u+C%C6%A1,+Nh%E1%BA%ADt+T%C3%A2n,+T%C3%A2y+H%E1%BB%93,+H%C3%A0+N%E1%BB%99i/Tr%C6%B0%E1%BB%9Dng+THCS+Tam+H%E1%BB%8B%C3%AAp,+Hu%E1%BB%B3nh+Cung,+Tam+Hi%E1%BB%87p,+Thanh+Tr%C3%AC,+H%C3%A0+N%E1%BB%99i/@21.014083,105.7505958,12z/data=!3m1!4b1!4m14!4m13!1m5!1m1!1s0x3135aaf408f6afab:0xcd2ac471b96415cd!2m2!1d105.8227927!2d21.0750258!1m5!1m1!1s0x3135ada7eb71043f:0x294f147237050d3f!2m2!1d105.8303141!2d20.9501534!3e0?hl=vi</t>
      </text>
    </comment>
    <comment authorId="0" ref="F474">
      <text>
        <t xml:space="preserve">======
ID#AAAAakniY4U
Admin    (2022-06-04 20:26:47)
https://www.google.com/maps/dir/128+Th%E1%BB%A5y+Khu%C3%AA,+Ba+%C4%90%C3%ACnh,+H%C3%A0+N%E1%BB%99i/Tr%C6%B0%E1%BB%9Dng+Ti%E1%BB%83u+h%E1%BB%8Dc+B%C3%A0+Tri%E1%BB%87u,+Th%C3%A1i+Phi%C3%AAn,+L%C3%AA+%C4%90%E1%BA%A1i+H%C3%A0nh,+Hai+B%C3%A0+Tr%C6%B0ng,+H%C3%A0+N%E1%BB%99i/@21.0251642,105.8277728,14z/data=!3m1!4b1!4m14!4m13!1m5!1m1!1s0x3135ab0f144cd887:0xe0a6505c527f34ba!2m2!1d105.8251603!2d21.0424171!1m5!1m1!1s0x3135ab8b03307a6d:0x87f1a44ca05f9ff8!2m2!1d105.8504566!2d21.0106748!3e0?hl=vi</t>
      </text>
    </comment>
    <comment authorId="0" ref="R279">
      <text>
        <t xml:space="preserve">======
ID#AAAAakniY4Q
Admin    (2022-06-04 20:26:47)
https://www.google.com/maps/dir/Paradise+Home+-+2E+Alley+32%2F12+To+Ngoc+Van,+Tay+Ho,+%C4%90%C6%B0%E1%BB%9Dng+T%C3%B4+Ng%E1%BB%8Dc+V%C3%A2n,+Qu%E1%BA%A3ng+An,+T%C3%A2y+H%E1%BB%93,+H%C3%A0+N%E1%BB%99i/Tr%C6%B0%E1%BB%9Dng+Ti%E1%BB%83u+h%E1%BB%8Dc+Gia+Qu%E1%BA%A5t,+Gia+Qu%E1%BA%A5t,+Th%C6%B0%E1%BB%A3ng+Thanh,+Long+Bi%C3%AAn,+H%C3%A0+N%E1%BB%99i/@21.0798094,105.8150173,13z/data=!3m1!4b1!4m14!4m13!1m5!1m1!1s0x3135ab06d9ba5bf1:0xadb39c90e560f653!2m2!1d105.8250206!2d21.0687086!1m5!1m1!1s0x3135a9137cf8d323:0x1999203596b92485!2m2!1d105.8776075!2d21.0541397!3e0?hl=vi</t>
      </text>
    </comment>
    <comment authorId="0" ref="I440">
      <text>
        <t xml:space="preserve">======
ID#AAAAakniY4M
Admin    (2022-06-04 20:26:47)
https://www.google.com/maps/dir/107+Xu%C3%A2n+Di%E1%BB%87u,+Qu%E1%BA%A3ng+An,+T%C3%A2y+H%E1%BB%93,+H%C3%A0+N%E1%BB%99i/Tr%C6%B0%E1%BB%9Dng+Ti%E1%BB%83u+h%E1%BB%8Dc+Kim+%C4%90%E1%BB%93ng,+Tr%E1%BA%A7n+Huy+Li%E1%BB%87u,+Khu+t%E1%BA%ADp+th%E1%BB%83+Gi%E1%BA%A3ng+V%C3%B5,+Gi%E1%BA%A3ng+V%C3%B5,+Ba+%C4%90%C3%ACnh,+H%C3%A0+N%E1%BB%99i/@21.0537591,105.8046457,14z/data=!3m1!4b1!4m14!4m13!1m5!1m1!1s0x3135aaf77784f4ad:0x67186e54a9e17f1d!2m2!1d105.8259395!2d21.0685012!1m5!1m1!1s0x3135ab72435f719b:0x11d7e73525743b21!2m2!1d105.819519!2d21.0296573!3e0?hl=vi</t>
      </text>
    </comment>
    <comment authorId="0" ref="I404">
      <text>
        <t xml:space="preserve">======
ID#AAAAakniY4I
Admin    (2022-06-04 20:26:47)
https://www.google.com/maps/dir/236,+7+%C4%90.+%C3%82u+C%C6%A1,+T%E1%BB%A9+Li%C3%AAn,+T%C3%A2y+H%E1%BB%93,+H%C3%A0+N%E1%BB%99i,+Vi%E1%BB%87t+Nam/Tr%C6%B0%E1%BB%9Dng+Ti%E1%BB%83u+H%E1%BB%8Dc+Ba+%C4%90%C3%ACnh,+Ho%C3%A0ng+Hoa+Th%C3%A1m,+Ng%E1%BB%8Dc+H%C3%A0,+Ba+%C4%90%C3%ACnh,+H%C3%A0+N%E1%BB%99i/@21.0610656,105.7968142,14z/data=!3m1!4b1!4m14!4m13!1m5!1m1!1s0x3135aa8d47f6bb0b:0x32df44c30f55ddb!2m2!1d105.8187787!2d21.0808515!1m5!1m1!1s0x3135aba5dbfca133:0xf42408f8efd37380!2m2!1d105.824271!2d21.0407449!3e0?hl=vi</t>
      </text>
    </comment>
    <comment authorId="0" ref="I174">
      <text>
        <t xml:space="preserve">======
ID#AAAAakniY4E
Admin    (2022-06-04 20:26:47)
https://www.google.com/maps/dir/16+P.+V%C5%A9+Mi%C3%AAn,+Y%C3%AAn+Ph%E1%BB%A5,+T%C3%A2y+H%E1%BB%93,+H%C3%A0+N%E1%BB%99i,+Vi%E1%BB%87t+Nam/Tr%C6%B0%E1%BB%9Dng+Ti%E1%BB%83u+H%E1%BB%8Dc+T%E1%BB%A9+Li%C3%AAn,+%C4%90%C6%B0%E1%BB%9Dng+%C3%82u+C%C6%A1,+T%E1%BB%A9+Li%C3%AAn,+T%C3%A2y+H%E1%BB%93,+H%C3%A0+N%E1%BB%99i/@21.0578011,105.8309227,16z/data=!3m1!4b1!4m13!4m12!1m5!1m1!1s0x3135abac8eda5cc5:0x69c479d6ee0ddf68!2m2!1d105.8356405!2d21.0527132!1m5!1m1!1s0x3135aa57c2f63865:0xfe8f5304be91ca92!2m2!1d105.8352584!2d21.062973?hl=vi</t>
      </text>
    </comment>
    <comment authorId="0" ref="R164">
      <text>
        <t xml:space="preserve">======
ID#AAAAakniY4A
Admin    (2022-06-04 20:26:47)
https://www.google.com/maps/dir/98+P.+T%E1%BB%AB+Hoa,+Qu%E1%BA%A3ng+An,+T%C3%A2y+H%E1%BB%93,+H%C3%A0+N%E1%BB%99i,+Vi%E1%BB%87t+Nam/Tr%C6%B0%E1%BB%9Dng+Ti%E1%BB%83u+h%E1%BB%8Dc+Th%E1%BA%A1ch+B%C3%A0n+B,+Ph%E1%BB%91+Ng%E1%BB%8Dc+Tr%C3%AC,+Th%E1%BA%A1ch+B%C3%A0n,+Long+Bi%C3%AAn,+H%C3%A0+N%E1%BB%99i/@21.0310845,105.8369877,13z/data=!3m1!4b1!4m13!4m12!1m5!1m1!1s0x3135aa557080beaf:0xdeb6200841cc91a!2m2!1d105.8297275!2d21.0580236!1m5!1m1!1s0x3135a922f7daaf61:0xfe469040ff85d784!2m2!1d105.9141362!2d21.0225318?hl=vi</t>
      </text>
    </comment>
    <comment authorId="0" ref="R299">
      <text>
        <t xml:space="preserve">======
ID#AAAAakniY38
Admin    (2022-06-04 20:26:46)
https://www.google.com/maps/dir/%C4%90.+Ven+H%E1%BB%93+Ba+M%E1%BA%ABu,+Ph%C6%B0%C6%A1ng+Li%C3%AAn,+%C4%90%E1%BB%91ng+%C4%90a,+H%C3%A0+N%E1%BB%99i,+Vi%E1%BB%87t+Nam/Tr%C6%B0%E1%BB%9Dng+Ti%E1%BB%83u+h%E1%BB%8Dc+L%C3%AA+Ng%E1%BB%8Dc+H%C3%A2n,+L%C3%B2+%C4%90%C3%BAc,+Ph%E1%BA%A1m+%C4%90%C3%ACnh+H%E1%BB%93,+Hai+B%C3%A0+Tr%C6%B0ng,+H%C3%A0+N%E1%BB%99i/@21.0132913,105.8443786,16z/data=!3m1!4b1!4m14!4m13!1m5!1m1!1s0x3135ab862f9f7971:0xd6f61787995e40e8!2m2!1d105.8410907!2d21.012183!1m5!1m1!1s0x3135abf242d0639b:0x1bf6818a43aad4c8!2m2!1d105.8561293!2d21.0167981!3e0?hl=vi</t>
      </text>
    </comment>
    <comment authorId="0" ref="O240">
      <text>
        <t xml:space="preserve">======
ID#AAAAakniY34
Admin    (2022-06-04 20:26:46)
https://www.google.com/maps/dir/52+Ng%C3%B5+V%C4%83n+Ch%C6%B0%C6%A1ng,+V%C4%83n+Ch%C6%B0%C6%A1ng,+%C4%90%E1%BB%91ng+%C4%90a,+H%C3%A0+N%E1%BB%99i/Tr%C6%B0%E1%BB%9Dng+Ti%E1%BB%83u+h%E1%BB%8Dc+Tr%E1%BA%A7n+Qu%E1%BB%91c+To%E1%BA%A3n,+Nh%C3%A0+Chung,+H%C3%A0ng+Tr%E1%BB%91ng,+Ho%C3%A0n+Ki%E1%BA%BFm,+H%C3%A0+N%E1%BB%99i/@21.0237688,105.8326118,15z/data=!3m1!4b1!4m14!4m13!1m5!1m1!1s0x3135ab9cf23720ab:0x8de242ebecb2d99a!2m2!1d105.8331393!2d21.0230145!1m5!1m1!1s0x3135ab94f02ccb8b:0xc81d73a81aa2f0e0!2m2!1d105.8504746!2d21.0270672!3e0?hl=vi</t>
      </text>
    </comment>
    <comment authorId="0" ref="I489">
      <text>
        <t xml:space="preserve">======
ID#AAAAakniY30
Admin    (2022-06-04 20:26:46)
https://www.google.com/maps/dir/21+%C4%90%C6%B0%E1%BB%9Dng+T%C3%B4+Ng%E1%BB%8Dc+V%C3%A2n,+Qu%E1%BA%A3ng+An,+T%C3%A2y+H%E1%BB%93,+H%C3%A0+N%E1%BB%99i/Tr%C6%B0%E1%BB%9Dng+Ti%E1%BB%83u+h%E1%BB%8Dc+Nh%E1%BA%ADt+T%C3%A2n,+%C4%90%C6%B0%E1%BB%9Dng+%C3%82u+C%C6%A1,+Nh%E1%BA%ADt+T%C3%A2n,+T%C3%A2y+H%E1%BB%93,+H%C3%A0+N%E1%BB%99i/@21.0720367,105.8198507,16z/data=!3m1!4b1!4m14!4m13!1m5!1m1!1s0x3135aafa09664a8f:0xea2f7cc09ed7e83c!2m2!1d105.8247126!2d21.0682022!1m5!1m1!1s0x3135aaf39b266a69:0x9252d7877f875d3f!2m2!1d105.8223333!2d21.076144!3e0?hl=vi</t>
      </text>
    </comment>
    <comment authorId="0" ref="I249">
      <text>
        <t xml:space="preserve">======
ID#AAAAakniY3w
Admin    (2022-06-04 20:26:46)
https://www.google.com/maps/dir/Ng.+28+T%E1%BB%A9+Li%C3%AAn,+T%E1%BB%A9+Li%C3%AAn,+T%C3%A2y+H%E1%BB%93,+H%C3%A0+N%E1%BB%99i,+Vi%E1%BB%87t+Nam/Tr%C6%B0%E1%BB%9Dng+THCS+%C4%90%E1%BB%A9c+Giang,+Tr%C6%B0%E1%BB%9Dng+L%C3%A2m,+%C3%94+C%C3%A1ch,+%C4%90%E1%BB%A9c+Giang,+Long+Bi%C3%AAn,+H%C3%A0+N%E1%BB%99i/@21.0757684,105.8243097,13z/data=!3m1!4b1!4m14!4m13!1m5!1m1!1s0x3135aa56b31919cf:0x300f55c1b3a24da1!2m2!1d105.8351729!2d21.0616471!1m5!1m1!1s0x3135a9977faadc65:0xad8fdd82b7f7ef1e!2m2!1d105.8963303!2d21.0612187!3e0?hl=vi</t>
      </text>
    </comment>
    <comment authorId="0" ref="R225">
      <text>
        <t xml:space="preserve">======
ID#AAAAakniY3s
Admin    (2022-06-04 20:26:46)
https://www.google.com/maps/dir/66+Xu%C3%A2n+Di%E1%BB%87u,+Qu%E1%BA%A3ng+An,+T%C3%A2y+H%E1%BB%93,+H%C3%A0+N%E1%BB%99i/Tr%C6%B0%E1%BB%9Dng+THCS+Ph%C3%BAc+L%E1%BB%A3i,+H%E1%BB%99i+X%C3%A1,+Ph%C3%BAc+L%E1%BB%A3i,+Long+Bi%C3%AAn,+H%C3%A0+N%E1%BB%99i/@21.0757684,105.8358057,13z/data=!3m1!4b1!4m14!4m13!1m5!1m1!1s0x3135aa5621fa0a77:0x86a00659d52c9c4!2m2!1d105.8306574!2d21.0620363!1m5!1m1!1s0x3135a85577f495e1:0xd9e98a1ed6fe5608!2m2!1d105.9258353!2d21.047441!3e0?hl=vi</t>
      </text>
    </comment>
    <comment authorId="0" ref="R434">
      <text>
        <t xml:space="preserve">======
ID#AAAAakniY3o
Admin    (2022-06-04 20:26:46)
https://www.google.com/maps/dir/19+%C4%90%C6%B0%E1%BB%9Dng+T%C3%B4+Ng%E1%BB%8Dc+V%C3%A2n,+Qu%E1%BA%A3ng+An,+T%C3%A2y+H%E1%BB%93,+H%C3%A0+N%E1%BB%99i/Tr%C6%B0%E1%BB%9Dng+Ti%E1%BB%83u+h%E1%BB%8Dc+L%C3%AA+Ng%E1%BB%8Dc+H%C3%A2n,+L%C3%B2+%C4%90%C3%BAc,+Ph%E1%BA%A1m+%C4%90%C3%ACnh+H%E1%BB%93,+Hai+B%C3%A0+Tr%C6%B0ng,+H%C3%A0+N%E1%BB%99i/@21.0681602,105.8226805,17z/data=!4m14!4m13!1m5!1m1!1s0x3135aafa080912d7:0x982abfaff7133841!2m2!1d105.8248692!2d21.0681552!1m5!1m1!1s0x3135abf242d0639b:0x1bf6818a43aad4c8!2m2!1d105.8561293!2d21.0167981!3e0?hl=vi</t>
      </text>
    </comment>
    <comment authorId="0" ref="O350">
      <text>
        <t xml:space="preserve">======
ID#AAAAakniY3k
Admin    (2022-06-04 20:26:46)
https://www.google.com/maps/dir/92+Xu%C3%A2n+Di%E1%BB%87u,+Qu%E1%BA%A3ng+An,+T%C3%A2y+H%E1%BB%93,+H%C3%A0+N%E1%BB%99i/Tr%C6%B0%E1%BB%9Dng+Ti%E1%BB%83u+h%E1%BB%8Dc+Ph%C6%B0%C6%A1ng+Mai,+Ng%C3%B5+4+Ph%C6%B0%C6%A1ng+Mai,+Ph%C6%B0%C6%A1ng+Mai,+%C4%90%E1%BB%91ng+%C4%90a,+H%C3%A0+N%E1%BB%99i/@21.0334044,105.8007795,13z/data=!3m1!4b1!4m14!4m13!1m5!1m1!1s0x3135aaf89dc56db3:0x89d59da052f63f2d!2m2!1d105.8301976!2d21.0624516!1m5!1m1!1s0x3135ac79d8abfd2f:0xcc1ac3f563b4f1e6!2m2!1d105.8392271!2d21.0051278!3e0?hl=vi</t>
      </text>
    </comment>
    <comment authorId="0" ref="L335">
      <text>
        <t xml:space="preserve">======
ID#AAAAakniY3g
Admin    (2022-06-04 20:26:46)
https://www.google.com/maps/dir/219+Ph%C3%B4%CC%81+Trung+Ki%CC%81nh,+Y%C3%AAn+Ho%C3%A0,+C%E1%BA%A7u+Gi%E1%BA%A5y,+H%C3%A0+N%E1%BB%99i/Tr%C6%B0%E1%BB%9Dng+Ti%E1%BB%83u+h%E1%BB%8Dc+Long+Bi%C3%AAn,+%C4%90%C6%B0%E1%BB%9Dng+B%C3%A1t+Kh%E1%BB%91i,+p.+Long+Bi%C3%AAn,+Long+Bi%C3%AAn,+H%C3%A0+N%E1%BB%99i/@20.9964823,105.8163522,13z/data=!3m1!4b1!4m14!4m13!1m5!1m1!1s0x3135ab50d9500a4f:0x3490fb756ccc73a6!2m2!1d105.7915598!2d21.0200639!1m5!1m1!1s0x3135a942e19b243d:0xe6b5a42b764dce72!2m2!1d105.8899536!2d21.0243606!3e0?hl=vi</t>
      </text>
    </comment>
    <comment authorId="0" ref="I89">
      <text>
        <t xml:space="preserve">======
ID#AAAAakniY3c
Admin    (2022-06-04 20:26:46)
https://www.google.com/maps/dir/32,+36+%C4%90%C6%B0%E1%BB%9Dng+T%C3%B4+Ng%E1%BB%8Dc+V%C3%A2n,+Qu%E1%BA%A3ng+An,+T%C3%A2y+H%E1%BB%93,+H%C3%A0+N%E1%BB%99i,+Vi%E1%BB%87t+Nam/Tr%C6%B0%E1%BB%9Dng+Ti%E1%BB%83u+h%E1%BB%8Dc+Kim+%C4%90%E1%BB%93ng,+Tr%E1%BA%A7n+Huy+Li%E1%BB%87u,+Khu+t%E1%BA%ADp+th%E1%BB%83+Gi%E1%BA%A3ng+V%C3%B5,+Gi%E1%BA%A3ng+V%C3%B5,+Ba+%C4%90%C3%ACnh,+H%C3%A0+N%E1%BB%99i/@21.0532038,105.8095737,14z/data=!3m1!4b1!4m13!4m12!1m5!1m1!1s0x3135aaf767ce1d23:0xe5196a4f488a13ed!2m2!1d105.8247933!2d21.0685188!1m5!1m1!1s0x3135ab72435f719b:0x11d7e73525743b21!2m2!1d105.819519!2d21.0296573?hl=vi</t>
      </text>
    </comment>
    <comment authorId="0" ref="O335">
      <text>
        <t xml:space="preserve">======
ID#AAAAakniY3Y
Admin    (2022-06-04 20:26:46)
https://www.google.com/maps/dir/219+Ph%C3%B4%CC%81+Trung+Ki%CC%81nh,+Y%C3%AAn+Ho%C3%A0,+C%E1%BA%A7u+Gi%E1%BA%A5y,+H%C3%A0+N%E1%BB%99i/Tr%C6%B0%E1%BB%9Dng+Ti%E1%BB%83u+h%E1%BB%8Dc+T%C3%A2y+S%C6%A1n,+Ph%E1%BB%91+L%C3%AA+%C4%90%E1%BA%A1i+H%C3%A0nh,+L%C3%AA+%C4%90%E1%BA%A1i+H%C3%A0nh,+Hai+B%C3%A0+Tr%C6%B0ng,+H%C3%A0+N%E1%BB%99i/@21.0091616,105.8019624,14z/data=!3m1!4b1!4m14!4m13!1m5!1m1!1s0x3135ab50d9500a4f:0x3490fb756ccc73a6!2m2!1d105.7915598!2d21.0200639!1m5!1m1!1s0x3135ab8bef513655:0x669bdeafc2b80689!2m2!1d105.8468401!2d21.0128814!3e0?hl=vi</t>
      </text>
    </comment>
    <comment authorId="0" ref="O485">
      <text>
        <t xml:space="preserve">======
ID#AAAAakniY3U
Admin    (2022-06-04 20:26:46)
https://www.google.com/maps/dir/92+Xu%C3%A2n+Di%E1%BB%87u,+Qu%E1%BA%A3ng+An,+T%C3%A2y+H%E1%BB%93,+H%C3%A0+N%E1%BB%99i/Tr%C6%B0%E1%BB%9Dng+Ti%E1%BB%83u+h%E1%BB%8Dc+%C4%90%E1%BB%81n+L%E1%BB%AB,+Ho%C3%A0ng+V%C4%83n+Th%E1%BB%A5,+Hai+B%C3%A0+Tr%C6%B0ng,+H%C3%A0+N%E1%BB%99i/@21.0396177,105.8271542,14z/data=!4m14!4m13!1m5!1m1!1s0x3135aaf89dc56db3:0x89d59da052f63f2d!2m2!1d105.8301976!2d21.0624516!1m5!1m1!1s0x3135ad65c7ad722f:0x88a18152b4447d3f!2m2!1d105.859925!2d20.9857273!3e0?hl=vi</t>
      </text>
    </comment>
    <comment authorId="0" ref="R414">
      <text>
        <t xml:space="preserve">======
ID#AAAAakniY3Q
Admin    (2022-06-04 20:26:46)
https://www.google.com/maps/dir/66+P.+Tr%E1%BB%8Bnh+C%C3%B4ng+S%C6%A1n,+Nh%E1%BA%ADt+T%C3%A2n,+T%C3%A2y+H%E1%BB%93,+H%C3%A0+N%E1%BB%99i,+Vi%E1%BB%87t+Nam/Tr%C6%B0%E1%BB%9Dng+Ti%E1%BB%83u+h%E1%BB%8Dc+Thanh+L%C6%B0%C6%A1ng,+Ng%C3%B5+184+%C4%90%C3%AA+Tr%E1%BA%A7n+Kh%C3%A1t+Ch%C3%A2n,+Thanh+L%C6%B0%C6%A1ng,+Hai+B%C3%A0+Tr%C6%B0ng,+H%C3%A0+N%E1%BB%99i/@21.0798094,105.8195086,13z/data=!4m14!4m13!1m5!1m1!1s0x3135aaf281d352e9:0xcba5b870a7842fdc!2m2!1d105.8172518!2d21.0773822!1m5!1m1!1s0x3135abf7c984af19:0x38d63fab6e02436d!2m2!1d105.8615096!2d21.0076987!3e0?hl=vi</t>
      </text>
    </comment>
    <comment authorId="0" ref="O239">
      <text>
        <t xml:space="preserve">======
ID#AAAAakniY3M
Admin    (2022-06-04 20:26:46)
https://www.google.com/maps/dir/52+Ng%C3%B5+V%C4%83n+Ch%C6%B0%C6%A1ng,+V%C4%83n+Ch%C6%B0%C6%A1ng,+%C4%90%E1%BB%91ng+%C4%90a,+H%C3%A0+N%E1%BB%99i/Tr%C6%B0%E1%BB%9Dng+Ti%E1%BB%83u+h%E1%BB%8Dc+Tr%E1%BA%A7n+Qu%E1%BB%91c+To%E1%BA%A3n,+Nh%C3%A0+Chung,+H%C3%A0ng+Tr%E1%BB%91ng,+Ho%C3%A0n+Ki%E1%BA%BFm,+H%C3%A0+N%E1%BB%99i/@21.0237688,105.8326118,15z/data=!3m1!4b1!4m14!4m13!1m5!1m1!1s0x3135ab9cf23720ab:0x8de242ebecb2d99a!2m2!1d105.8331393!2d21.0230145!1m5!1m1!1s0x3135ab94f02ccb8b:0xc81d73a81aa2f0e0!2m2!1d105.8504746!2d21.0270672!3e0?hl=vi</t>
      </text>
    </comment>
    <comment authorId="0" ref="R514">
      <text>
        <t xml:space="preserve">======
ID#AAAAakniY3I
Admin    (2022-06-04 20:26:46)
https://www.google.com/maps/dir/377+%C4%90%C6%B0%E1%BB%9Dng+%C3%82u+C%C6%A1,+Nh%E1%BA%ADt+T%C3%A2n,+T%C3%A2y+H%E1%BB%93,+H%C3%A0+N%E1%BB%99i/Tr%C6%B0%E1%BB%9Dng+ti%E1%BB%83u+h%E1%BB%8Dc+Th%C3%BAy+L%C4%A9nh,+Th%C3%BAy+L%C4%A9nh,+L%C4%A9nh+Nam,+Ho%C3%A0ng+Mai,+H%C3%A0+N%E1%BB%99i/@21.0210088,105.7839824,12z/data=!3m1!4b1!4m14!4m13!1m5!1m1!1s0x3135aaf408f6afab:0xcd2ac471b96415cd!2m2!1d105.8227927!2d21.0750258!1m5!1m1!1s0x3135ae93eff432c1:0xf26e0a7fa3d67961!2m2!1d105.8944814!2d20.9733444!3e0?hl=vi</t>
      </text>
    </comment>
    <comment authorId="0" ref="R109">
      <text>
        <t xml:space="preserve">======
ID#AAAAakniY3E
Admin    (2022-06-04 20:26:46)
https://www.google.com/maps/dir/Ng%C3%B5+76+T%E1%BB%A9+Li%C3%AAn,+T%E1%BB%A9+Li%C3%AAn,+T%C3%A2y+H%E1%BB%93,+H%C3%A0+N%E1%BB%99i,+Vi%E1%BB%87t+Nam/Tr%C6%B0%E1%BB%9Dng+ti%E1%BB%83u+h%E1%BB%8Dc+Ho%C3%A0ng+V%C4%83n+Th%E1%BB%A5,+T%C6%B0%C6%A1ng+Mai,+Ho%C3%A0ng+Mai,+H%C3%A0+N%E1%BB%99i/@21.0278312,105.8164119,13z/data=!3m1!4b1!4m13!4m12!1m5!1m1!1s0x3135aa50da8981b5:0x2f86b0d1bdf9657f!2m2!1d105.8355041!2d21.0647352!1m5!1m1!1s0x3135ac6cff1e8a45:0xaa0461ce1d6bb7c9!2m2!1d105.8531004!2d20.9904483?hl=vi</t>
      </text>
    </comment>
    <comment authorId="0" ref="F420">
      <text>
        <t xml:space="preserve">======
ID#AAAAakniY3A
Admin    (2022-06-04 20:26:46)
https://www.google.com/maps/dir/73+Ph%E1%BB%91+V%E1%BB%87+H%E1%BB%93,+Xu%C3%A2n+La,+T%C3%A2y+H%E1%BB%93,+H%C3%A0+N%E1%BB%99i/Tr%C6%B0%C6%A1%CC%80ng+ti%C3%AA%CC%89u+ho%CC%A3c+Kim+%C4%90%C3%B4%CC%80ng,+%E1%BB%B6+La,+D%C6%B0%C6%A1ng+N%E1%BB%99i,+H%C3%A0+%C4%90%C3%B4ng,+H%C3%A0+N%E1%BB%99i/@21.0164352,105.7330006,13z/data=!3m1!4b1!4m14!4m13!1m5!1m1!1s0x3135ab01a09687c7:0x9cb1777ecf52f2d3!2m2!1d105.8099493!2d21.0636055!1m5!1m1!1s0x31345304ffffffff:0xe9658a9942322e2d!2m2!1d105.7454761!2d20.9748253!3e0?hl=vi</t>
      </text>
    </comment>
    <comment authorId="0" ref="L165">
      <text>
        <t xml:space="preserve">======
ID#AAAAakniY28
Admin    (2022-06-04 20:26:46)
https://www.google.com/maps/dir/98+P.+T%E1%BB%AB+Hoa,+Qu%E1%BA%A3ng+An,+T%C3%A2y+H%E1%BB%93,+H%C3%A0+N%E1%BB%99i,+Vi%E1%BB%87t+Nam/Tr%C6%B0%E1%BB%9Dng+Ti%E1%BB%83u+h%E1%BB%8Dc+D%E1%BB%8Bch+V%E1%BB%8Dng+A,+Xu%C3%A2n+Th%E1%BB%A7y,+l%C3%A0ng+V%C3%B2ng,+D%E1%BB%8Bch+V%E1%BB%8Dng+H%E1%BA%ADu,+C%E1%BA%A7u+Gi%E1%BA%A5y,+H%C3%A0+N%E1%BB%99i/@21.0540686,105.7926059,14z/data=!3m1!4b1!4m13!4m12!1m5!1m1!1s0x3135aa557080beaf:0xdeb6200841cc91a!2m2!1d105.8297275!2d21.0580236!1m5!1m1!1s0x3135ab4aec09d629:0x8746feff494f2c76!2m2!1d105.7836524!2d21.0352022?hl=vi</t>
      </text>
    </comment>
    <comment authorId="0" ref="R364">
      <text>
        <t xml:space="preserve">======
ID#AAAAakniY24
Admin    (2022-06-04 20:26:46)
https://www.google.com/maps/dir/Ng%C3%B5+11+%C4%90%C6%B0%E1%BB%9Dng+T%C3%A2y+H%E1%BB%93,+Qu%E1%BA%A3ng+An,+T%C3%A2y+H%E1%BB%93,+H%C3%A0+N%E1%BB%99i,+Vi%E1%BB%87t+Nam/Tr%C6%B0%E1%BB%9Dng+ti%E1%BB%83u+h%E1%BB%8Dc+%C4%90%C3%B4ng+Ng%E1%BA%A1c+A,+%C4%90%C3%B4ng+Ng%E1%BA%A1c,+T%E1%BB%AB+Li%C3%AAm,+H%C3%A0+N%E1%BB%99i/@21.0794681,105.7845296,14z/data=!3m1!4b1!4m14!4m13!1m5!1m1!1s0x3135aaf9b415e31d:0xe17950311b14486b!2m2!1d105.8261232!2d21.0655086!1m5!1m1!1s0x3134553596196de1:0xfaf882a94e7bc89!2m2!1d105.7775013!2d21.0876527!3e0?hl=vi</t>
      </text>
    </comment>
    <comment authorId="0" ref="L324">
      <text>
        <t xml:space="preserve">======
ID#AAAAakniY20
Admin    (2022-06-04 20:26:46)
https://www.google.com/maps/dir/%C4%90.+Ven+H%E1%BB%93+Ba+M%E1%BA%ABu,+Ph%C6%B0%C6%A1ng+Li%C3%AAn,+%C4%90%E1%BB%91ng+%C4%90a,+H%C3%A0+N%E1%BB%99i,+Vi%E1%BB%87t+Nam/Tr%C6%B0%E1%BB%9Dng+Ti%E1%BB%83u+h%E1%BB%8Dc+L%C3%AA+V%C4%83n+T%C3%A1m,+Ngo%CC%83+40+Ta%CC%A3+Quang+B%C6%B0%CC%89u,+B%C3%A1ch+Khoa,+Hai+B%C3%A0+Tr%C6%B0ng,+H%C3%A0+N%E1%BB%99i/@21.0072723,105.839876,16z/data=!3m1!4b1!4m14!4m13!1m5!1m1!1s0x3135ab862f9f7971:0xd6f61787995e40e8!2m2!1d105.8410907!2d21.012183!1m5!1m1!1s0x3135ac76b977c32d:0xbaeb918a53542992!2m2!1d105.8454552!2d21.0030499!3e0?hl=vi</t>
      </text>
    </comment>
    <comment authorId="0" ref="O229">
      <text>
        <t xml:space="preserve">======
ID#AAAAakniY2w
Admin    (2022-06-04 20:26:46)
https://www.google.com/maps/dir/44+X%C3%B3m+Ch%C3%B9a,+Qu%E1%BA%A3ng+An,+T%C3%A2y+H%E1%BB%93,+H%C3%A0+N%E1%BB%99i,+Vi%E1%BB%87t+Nam/Tr%C6%B0%E1%BB%9Dng+Ti%E1%BB%83u+h%E1%BB%8Dc+Nam+Th%C3%A0nh+C%C3%B4ng,+Nguy%C3%AAn+H%E1%BB%93ng,+Khu+t%E1%BA%ADp+th%E1%BB%83+Nam+Th%C3%A0nh+C%C3%B4ng,+L%C3%A1ng+H%E1%BA%A1,+%C4%90%E1%BB%91ng+%C4%90a,+H%C3%A0+N%E1%BB%99i/@21.0461254,105.7840104,13z/data=!3m1!4b1!4m14!4m13!1m5!1m1!1s0x3135aafc7056058b:0xa70d4eb5a95afa26!2m2!1d105.8210701!2d21.0617061!1m5!1m1!1s0x3135ab611497db0b:0x11c77b2c95822852!2m2!1d105.8099253!2d21.0153374!3e0?hl=vi</t>
      </text>
    </comment>
    <comment authorId="0" ref="F334">
      <text>
        <t xml:space="preserve">======
ID#AAAAakniY2s
Admin    (2022-06-04 20:26:46)
https://www.google.com/maps/dir/219+Ph%C3%B4%CC%81+Trung+Ki%CC%81nh,+Y%C3%AAn+Ho%C3%A0,+C%E1%BA%A7u+Gi%E1%BA%A5y,+H%C3%A0+N%E1%BB%99i/Tr%C6%B0%E1%BB%9Dng+Ti%E1%BB%83u+h%E1%BB%8Dc+B%C3%A0+Tri%E1%BB%87u,+Th%C3%A1i+Phi%C3%AAn,+L%C3%AA+%C4%90%E1%BA%A1i+H%C3%A0nh,+Hai+B%C3%A0+Tr%C6%B0ng,+H%C3%A0+N%E1%BB%99i/@21.0091616,105.8034985,14z/data=!3m1!4b1!4m14!4m13!1m5!1m1!1s0x3135ab50d9500a4f:0x3490fb756ccc73a6!2m2!1d105.7915598!2d21.0200639!1m5!1m1!1s0x3135ab8b03307a6d:0x87f1a44ca05f9ff8!2m2!1d105.8504566!2d21.0106748!3e0?hl=vi</t>
      </text>
    </comment>
    <comment authorId="0" ref="F35">
      <text>
        <t xml:space="preserve">======
ID#AAAAakniY2o
Admin    (2022-06-04 20:26:46)
https://www.google.com/maps/dir/Ng%C3%B5+32+-+T%C3%B4+Ng%E1%BB%8Dc+V%C3%A2n,+Qu%E1%BA%A3ng+An,+T%C3%A2y+H%E1%BB%93,+H%C3%A0+N%E1%BB%99i,+Vi%E1%BB%87t+Nam/Tr%C6%B0%E1%BB%9Dng+Ti%E1%BB%83u+h%E1%BB%8Dc+%C4%90%E1%BB%81n+L%E1%BB%AB,+Ho%C3%A0ng+V%C4%83n+Th%E1%BB%A5,+Hai+B%C3%A0+Tr%C6%B0ng,+H%C3%A0+N%E1%BB%99i/@21.026667,105.8101041,13z/data=!3m1!4b1!4m13!4m12!1m5!1m1!1s0x3135aaf7699da4e9:0xe2c389926dec0128!2m2!1d105.824776!2d21.0691376!1m5!1m1!1s0x3135ad65c7ad722f:0x88a18152b4447d3f!2m2!1d105.859925!2d20.9857273?hl=vi</t>
      </text>
    </comment>
    <comment authorId="0" ref="R474">
      <text>
        <t xml:space="preserve">======
ID#AAAAakniY2k
Admin    (2022-06-04 20:26:46)
https://www.google.com/maps/dir/128+Th%E1%BB%A5y+Khu%C3%AA,+Ba+%C4%90%C3%ACnh,+H%C3%A0+N%E1%BB%99i/Tr%C6%B0%E1%BB%9Dng+Ti%E1%BB%83u+h%E1%BB%8Dc+L%C6%B0%C6%A1ng+Y%C3%AAn,+Ng%C3%B5+63+L%C6%B0%C6%A1ng+Y%C3%AAn,+B%E1%BA%A1ch+%C4%90%E1%BA%B1ng,+Hai+B%C3%A0+Tr%C6%B0ng,+H%C3%A0+N%E1%BB%99i/@21.0420142,105.8282268,16z/data=!4m14!4m13!1m5!1m1!1s0x3135ab0f144cd887:0xe0a6505c527f34ba!2m2!1d105.8251603!2d21.0424171!1m5!1m1!1s0x3135abf77c6ca967:0x7d24f3ecc00f388a!2m2!1d105.8637691!2d21.0095645!3e0?hl=vi</t>
      </text>
    </comment>
    <comment authorId="0" ref="F434">
      <text>
        <t xml:space="preserve">======
ID#AAAAakniY2g
Admin    (2022-06-04 20:26:46)
https://www.google.com/maps/dir/19+%C4%90%C6%B0%E1%BB%9Dng+T%C3%B4+Ng%E1%BB%8Dc+V%C3%A2n,+Qu%E1%BA%A3ng+An,+T%C3%A2y+H%E1%BB%93,+H%C3%A0+N%E1%BB%99i/Tr%C6%B0%E1%BB%9Dng+Ti%E1%BB%83u+h%E1%BB%8Dc+L%C3%AA+Ng%E1%BB%8Dc+H%C3%A2n,+L%C3%B2+%C4%90%C3%BAc,+Ph%E1%BA%A1m+%C4%90%C3%ACnh+H%E1%BB%93,+Hai+B%C3%A0+Tr%C6%B0ng,+H%C3%A0+N%E1%BB%99i/@21.0681602,105.8226805,17z/data=!4m14!4m13!1m5!1m1!1s0x3135aafa080912d7:0x982abfaff7133841!2m2!1d105.8248692!2d21.0681552!1m5!1m1!1s0x3135abf242d0639b:0x1bf6818a43aad4c8!2m2!1d105.8561293!2d21.0167981!3e0?hl=vi</t>
      </text>
    </comment>
    <comment authorId="0" ref="O35">
      <text>
        <t xml:space="preserve">======
ID#AAAAakniY2c
Admin    (2022-06-04 20:26:46)
https://www.google.com/maps/dir/Ng%C3%B5+32+-+T%C3%B4+Ng%E1%BB%8Dc+V%C3%A2n,+Qu%E1%BA%A3ng+An,+T%C3%A2y+H%E1%BB%93,+H%C3%A0+N%E1%BB%99i,+Vi%E1%BB%87t+Nam/Tr%C6%B0%E1%BB%9Dng+PTCS+Nguy%E1%BB%85n+%C4%90%C3%ACnh+Chi%E1%BB%83u+H%C3%A0+N%E1%BB%99i,+L%E1%BA%A1c+Trung,+V%C4%A9nh+Tuy,+Hai+B%C3%A0+Tr%C6%B0ng,+H%C3%A0+N%E1%BB%99i/@21.0360909,105.8122144,13z/data=!3m1!4b1!4m13!4m12!1m5!1m1!1s0x3135aaf7699da4e9:0xe2c389926dec0128!2m2!1d105.824776!2d21.0691376!1m5!1m1!1s0x3135ac08f25adfcb:0x6b037e6e9b62e4d6!2m2!1d105.862794!2d21.0025776?hl=vi</t>
      </text>
    </comment>
    <comment authorId="0" ref="F385">
      <text>
        <t xml:space="preserve">======
ID#AAAAakniY2Y
Admin    (2022-06-04 20:26:46)
https://www.google.com/maps/dir/28+Ng%C3%B5+31+-+Xu%C3%A2n+Di%E1%BB%87u,+Qu%E1%BA%A3ng+An,+T%C3%A2y+H%E1%BB%93,+H%C3%A0+N%E1%BB%99i/Tr%C6%B0%E1%BB%9Dng+Ti%E1%BB%83u+h%E1%BB%8Dc+T%C3%A2y+S%C6%A1n,+Ph%E1%BB%91+L%C3%AA+%C4%90%E1%BA%A1i+H%C3%A0nh,+L%C3%AA+%C4%90%E1%BA%A1i+H%C3%A0nh,+Hai+B%C3%A0+Tr%C6%B0ng,+H%C3%A0+N%E1%BB%99i/@21.037847,105.8068397,13z/data=!3m1!4b1!4m14!4m13!1m5!1m1!1s0x3135aaf8b411413b:0xa7e915e225b82187!2m2!1d105.8278429!2d21.0620992!1m5!1m1!1s0x3135ab8bef513655:0x669bdeafc2b80689!2m2!1d105.8468401!2d21.0128814!3e0?hl=vi</t>
      </text>
    </comment>
    <comment authorId="0" ref="F250">
      <text>
        <t xml:space="preserve">======
ID#AAAAakniY2U
Admin    (2022-06-04 20:26:46)
https://www.google.com/maps/dir/Ng.+28+T%E1%BB%A9+Li%C3%AAn,+T%E1%BB%A9+Li%C3%AAn,+T%C3%A2y+H%E1%BB%93,+H%C3%A0+N%E1%BB%99i,+Vi%E1%BB%87t+Nam/Tr%C6%B0%E1%BB%9Dng+THCS+M%E1%BB%85+Tr%C3%AC,+M%E1%BB%85+Tr%C3%AC,+T%E1%BB%AB+Li%C3%AAm,+H%C3%A0+N%E1%BB%99i/@21.0401027,105.7716625,13z/data=!3m1!4b1!4m14!4m13!1m5!1m1!1s0x3135aa56b31919cf:0x300f55c1b3a24da1!2m2!1d105.8351729!2d21.0616471!1m5!1m1!1s0x313453569ed12d71:0x61bca56eeaa88e14!2m2!1d105.7755232!2d21.0109364!3e0?hl=vi</t>
      </text>
    </comment>
    <comment authorId="0" ref="I210">
      <text>
        <t xml:space="preserve">======
ID#AAAAakniY2Q
Admin    (2022-06-04 20:26:46)
https://www.google.com/maps/dir/37+Ng%C3%B5+31+-+Xu%C3%A2n+Di%E1%BB%87u,+Qu%E1%BA%A3ng+An,+T%C3%A2y+H%E1%BB%93,+H%C3%A0+N%E1%BB%99i/Tr%C6%B0%E1%BB%9Dng+Ti%E1%BB%83u+h%E1%BB%8Dc+Ng%C3%B4+Quy%E1%BB%81n,+Ng%C3%B5+Qu%E1%BB%B3nh,+Qu%E1%BB%B3nh+L%C3%B4i,+Hai+B%C3%A0+Tr%C6%B0ng,+H%C3%A0+N%E1%BB%99i/@21.0312877,105.8117906,13z/data=!3m1!4b1!4m14!4m13!1m5!1m1!1s0x3135aaf8b1ad579f:0x85ba6c9b04758c76!2m2!1d105.8281576!2d21.0622759!1m5!1m1!1s0x3135ac0c13b6b05d:0xc12d097903cffd50!2m2!1d105.8568276!2d21.0004253!3e0?hl=vi</t>
      </text>
    </comment>
    <comment authorId="0" ref="F45">
      <text>
        <t xml:space="preserve">======
ID#AAAAakniY2M
Admin    (2022-06-04 20:26:46)
https://www.google.com/maps/dir/Handico+5+Apartment+building,+Gia+Th%E1%BB%A5y,+Long+Bi%C3%AAn,+H%C3%A0+N%E1%BB%99i/Tr%C6%B0%E1%BB%9Dng+Ti%E1%BB%83u+h%E1%BB%8Dc+Trung+Hi%E1%BB%81n,+Ng%C3%B5+Tr%E1%BA%A1i+C%C3%A1,+Tr%C6%B0%C6%A1ng+%C4%90%E1%BB%8Bnh,+Hai+B%C3%A0+Tr%C6%B0ng,+H%C3%A0+N%E1%BB%99i/@21.0280205,105.8402907,13z/data=!3m1!4b1!4m13!4m12!1m5!1m1!1s0x3135a9784e172b7f:0xbbb1b20bb531313b!2m2!1d105.8856031!2d21.0480028!1m5!1m1!1s0x3135ac6dad755343:0xa1ed61aee63e2689!2m2!1d105.848881!2d20.9933058?hl=vi</t>
      </text>
    </comment>
    <comment authorId="0" ref="L520">
      <text>
        <t xml:space="preserve">======
ID#AAAAakniY2I
Admin    (2022-06-04 20:26:46)
https://www.google.com/maps/dir/Ng%C3%B5+76+T%E1%BB%A9+Li%C3%AAn,+T%E1%BB%A9+Li%C3%AAn,+T%C3%A2y+H%E1%BB%93,+H%C3%A0+N%E1%BB%99i,+Vi%E1%BB%87t+Nam/Tr%C6%B0%E1%BB%9Dng+Ti%E1%BB%83u+h%E1%BB%8Dc+Ng%C3%B4+Th%C3%AC+Nh%E1%BA%ADm,+H%C3%B2a+M%C3%A3,+Ng%C3%B4+Th%C3%AC+Nh%E1%BA%ADm,+Hai+B%C3%A0+Tr%C6%B0ng,+H%C3%A0+N%E1%BB%99i/@21.0402674,105.8119641,13z/data=!3m1!4b1!4m14!4m13!1m5!1m1!1s0x3135aa50da8981b5:0x2f86b0d1bdf9657f!2m2!1d105.8355041!2d21.0647352!1m5!1m1!1s0x3135abf2ebe54609:0x7b6a91831f890933!2m2!1d105.8539286!2d21.0166928!3e0?hl=vi</t>
      </text>
    </comment>
    <comment authorId="0" ref="R580">
      <text>
        <t xml:space="preserve">======
ID#AAAAakniY2E
Admin    (2022-06-04 20:26:46)
https://www.google.com/maps/dir/41+P.+T%E1%BB%A9+Li%C3%AAn,+T%E1%BB%A9+Li%C3%AAn,+T%C3%A2y+H%E1%BB%93,+H%C3%A0+N%E1%BB%99i,+Vi%E1%BB%87t+Nam/Tr%C6%B0%E1%BB%9Dng+ti%E1%BB%83u+h%E1%BB%8Dc+Ph%C3%BA+Th%C6%B0%E1%BB%A3ng,+Ph%C3%BA+Gia,+Ph%C3%BA+X%C3%A1,+Ph%C3%BA+Th%C6%B0%E1%BB%A3ng,+T%C3%A2y+H%E1%BB%93,+H%C3%A0+N%E1%BB%99i/@21.0748796,105.8140248,15z/data=!3m1!4b1!4m13!4m12!1m5!1m1!1s0x3135aa56df16eb79:0xbc0d5be168744567!2m2!1d105.8334515!2d21.0638965!1m5!1m1!1s0x3135aa942907a8bd:0xf1f40723f9176ca8!2m2!1d105.8097553!2d21.0868826?hl=vi</t>
      </text>
    </comment>
    <comment authorId="0" ref="L229">
      <text>
        <t xml:space="preserve">======
ID#AAAAakniY2A
Admin    (2022-06-04 20:26:46)
https://www.google.com/maps/dir/44+X%C3%B3m+Ch%C3%B9a,+Qu%E1%BA%A3ng+An,+T%C3%A2y+H%E1%BB%93,+H%C3%A0+N%E1%BB%99i,+Vi%E1%BB%87t+Nam/Tr%C6%B0%E1%BB%9Dng+ti%E1%BB%83u+h%E1%BB%8Dc+Quang+Trung,+Ph%E1%BB%91+%C4%90%E1%BA%B7ng+Ti%E1%BA%BFn+%C4%90%C3%B4ng,+Trung+Li%E1%BB%87t,+%C4%90%E1%BB%91ng+%C4%90a,+H%C3%A0+N%E1%BB%99i/@21.0461254,105.7840104,13z/data=!4m14!4m13!1m5!1m1!1s0x3135aafc7056058b:0xa70d4eb5a95afa26!2m2!1d105.8210701!2d21.0617061!1m5!1m1!1s0x3135ab07225af76b:0x788f2148146905ed!2m2!1d105.8231184!2d21.0129444!3e0?hl=vi</t>
      </text>
    </comment>
    <comment authorId="0" ref="L565">
      <text>
        <t xml:space="preserve">======
ID#AAAAakniY18
Admin    (2022-06-04 20:26:46)
https://www.google.com/maps/dir/70+P.+T%E1%BB%AB+Hoa,+Qu%E1%BA%A3ng+An,+T%C3%A2y+H%E1%BB%93,+H%C3%A0+N%E1%BB%99i,+Vi%E1%BB%87t+Nam/Tr%C6%B0%E1%BB%9Dng+Ti%E1%BB%83u+H%E1%BB%8Dc+T%E1%BB%A9+Li%C3%AAn,+%C4%90%C6%B0%E1%BB%9Dng+%C3%82u+C%C6%A1,+T%E1%BB%A9+Li%C3%AAn,+T%C3%A2y+H%E1%BB%93,+H%C3%A0+N%E1%BB%99i/@21.0611209,105.830669,17z/data=!3m1!4b1!4m14!4m13!1m5!1m1!1s0x3135aa55979ffb91:0xc850199d5859101b!2m2!1d105.830434!2d21.0586256!1m5!1m1!1s0x3135aa57c2f63865:0xfe8f5304be91ca92!2m2!1d105.8352584!2d21.062973!3e0?hl=vi</t>
      </text>
    </comment>
    <comment authorId="0" ref="R544">
      <text>
        <t xml:space="preserve">======
ID#AAAAakniY14
Admin    (2022-06-04 20:26:46)
https://www.google.com/maps/dir/647+Kim+M%C3%A3,+Ng%E1%BB%8Dc+Kh%C3%A1nh,+Ba+%C4%90%C3%ACnh,+H%C3%A0+N%E1%BB%99i/Tr%C6%B0%E1%BB%9Dng+ti%E1%BB%83u+h%E1%BB%8Dc+L%C4%A9nh+Nam,+Nam+D%C6%B0,+L%C4%A9nh+Nam,+Ho%C3%A0ng+Mai,+H%C3%A0+N%E1%BB%99i/@20.9981991,105.8056412,13z/data=!3m1!4b1!4m14!4m13!1m5!1m1!1s0x3135ab4200be174b:0xe8357846b7cb4692!2m2!1d105.8063592!2d21.0288274!1m5!1m1!1s0x3135aea1da699731:0xadce0d4d4536660a!2m2!1d105.8862831!2d20.9810619!3e0?hl=vi</t>
      </text>
    </comment>
    <comment authorId="0" ref="O374">
      <text>
        <t xml:space="preserve">======
ID#AAAAakniY10
Admin    (2022-06-04 20:26:46)
https://www.google.com/maps/dir/28+Xu%C3%A2n+Di%E1%BB%87u,+Qu%E1%BA%A3ng+An,+T%C3%A2y+H%E1%BB%93,+H%C3%A0+N%E1%BB%99i/Tr%C6%B0%E1%BB%9Dng+Ti%E1%BB%83u+h%E1%BB%8Dc+Long+Bi%C3%AAn,+%C4%90%C6%B0%E1%BB%9Dng+B%C3%A1t+Kh%E1%BB%91i,+p.+Long+Bi%C3%AAn,+Long+Bi%C3%AAn,+H%C3%A0+N%E1%BB%99i/@21.0428501,105.8435061,14z/data=!3m1!4b1!4m14!4m13!1m5!1m1!1s0x3135aa542aed0d51:0x165433f153abf75e!2m2!1d105.832097!2d21.0612613!1m5!1m1!1s0x3135a942e19b243d:0xe6b5a42b764dce72!2m2!1d105.8899536!2d21.0243606!3e0?hl=vi</t>
      </text>
    </comment>
    <comment authorId="0" ref="F325">
      <text>
        <t xml:space="preserve">======
ID#AAAAakniY1w
Admin    (2022-06-04 20:26:46)
https://www.google.com/maps/dir/%C4%90.+Ven+H%E1%BB%93+Ba+M%E1%BA%ABu,+Ph%C6%B0%C6%A1ng+Li%C3%AAn,+%C4%90%E1%BB%91ng+%C4%90a,+H%C3%A0+N%E1%BB%99i,+Vi%E1%BB%87t+Nam/Tr%C6%B0%E1%BB%9Dng+Ti%E1%BB%83u+h%E1%BB%8Dc+B%C3%A1n+c%C3%B4ng+Tr%C3%A0ng+An,+Nh%C3%A0+Chung,+H%C3%A0ng+Tr%E1%BB%91ng,+Ho%C3%A0n+Ki%E1%BA%BFm,+H%C3%A0+N%E1%BB%99i/@21.017758,105.8369211,15z/data=!3m1!4b1!4m14!4m13!1m5!1m1!1s0x3135ab862f9f7971:0xd6f61787995e40e8!2m2!1d105.8410907!2d21.012183!1m5!1m1!1s0x3135ab94efef80bd:0x3714784a80455f65!2m2!1d105.8500072!2d21.0279685!3e0?hl=vi</t>
      </text>
    </comment>
    <comment authorId="0" ref="I274">
      <text>
        <t xml:space="preserve">======
ID#AAAAakniY1s
Admin    (2022-06-04 20:26:46)
https://www.google.com/maps/dir/76+Ng%C3%B5+31+-+Xu%C3%A2n+Di%E1%BB%87u,+Qu%E1%BA%A3ng+An,+T%C3%A2y+H%E1%BB%93,+H%C3%A0+N%E1%BB%99i/Tr%C6%B0%E1%BB%9Dng+THCS+Qu%E1%BA%A3ng+An,+Ngo+11,+Qu%E1%BA%A3ng+An,+T%C3%A2y+H%E1%BB%93,+H%C3%A0+N%E1%BB%99i/@21.064219,105.822218,16z/data=!3m1!4b1!4m14!4m13!1m5!1m1!1s0x3135aaff224334a7:0x41a991ee2bc1afa5!2m2!1d105.8265808!2d21.0605278!1m5!1m1!1s0x3135aaf9ed30c719:0xa6aa5414072acf85!2m2!1d105.8239844!2d21.0665691!3e0?hl=vi</t>
      </text>
    </comment>
    <comment authorId="0" ref="L219">
      <text>
        <t xml:space="preserve">======
ID#AAAAakniY1o
Admin    (2022-06-04 20:26:46)
https://www.google.com/maps/dir/28+L%E1%BA%A1c+Ch%C3%ADnh,+Tr%C3%BAc+B%E1%BA%A1ch,+Ba+%C4%90%C3%ACnh,+H%C3%A0+N%E1%BB%99i/Tr%C6%B0%E1%BB%9Dng+Ti%E1%BB%83u+h%E1%BB%8Dc+Kh%C6%B0%C6%A1ng+Mai,+Nguy%E1%BB%85n+Ng%E1%BB%8Dc+N%E1%BA%A1i,+Kh%C6%B0%C6%A1ng+Mai,+Thanh+Xu%C3%A2n,+H%C3%A0+N%E1%BB%99i/@21.0216112,105.815911,14z/data=!3m1!4b1!4m14!4m13!1m5!1m1!1s0x3135abb02d72fc0b:0xbb7f97d6ace6a179!2m2!1d105.8415147!2d21.0458319!1m5!1m1!1s0x3135ac8624585053:0x528704231175bc28!2m2!1d105.825177!2d20.9988121!3e0?hl=vi</t>
      </text>
    </comment>
    <comment authorId="0" ref="L25">
      <text>
        <t xml:space="preserve">======
ID#AAAAakniY1k
Admin    (2022-06-04 20:26:46)
https://www.google.com/maps/dir/50+Xu%C3%A2n+Di%E1%BB%87u,+Qu%E1%BA%A3ng+An,+T%C3%A2y+H%E1%BB%93,+H%C3%A0+N%E1%BB%99i/Tr%C6%B0%E1%BB%9Dng+Ti%E1%BB%83u+h%E1%BB%8Dc+B+th%E1%BB%8B+tr%E1%BA%A5n+V%C4%83n+%C4%90i%E1%BB%83n,+Y%C3%AAn+Ng%C6%B0u,+Tam+Hi%E1%BB%87p,+Thanh+Tr%C3%AC,+H%C3%A0+N%E1%BB%99i/@21.0073882,105.7572509,12z/data=!3m1!4b1!4m13!4m12!1m5!1m1!1s0x3135aaff3662aa8b:0x7666bc464041839f!2m2!1d105.8310936!2d21.0617507!1m5!1m1!1s0x3135adb03219f12b:0xd93b337c3f4c743d!2m2!1d105.8414569!2d20.952834?hl=vi</t>
      </text>
    </comment>
    <comment authorId="0" ref="R264">
      <text>
        <t xml:space="preserve">======
ID#AAAAakniY1g
Admin    (2022-06-04 20:26:46)
https://www.google.com/maps/dir/79+Ng%C3%B5+31+-+Xu%C3%A2n+Di%E1%BB%87u,+Qu%E1%BA%A3ng+An,+T%C3%A2y+H%E1%BB%93,+H%C3%A0+N%E1%BB%99i/Tr%C6%B0%E1%BB%9Dng+Ti%E1%BB%83u+h%E1%BB%8Dc+Nguy%E1%BB%85n+Tra%CC%83i,+Ph%E1%BB%91+Kh%C6%B0%C6%A1ng+Trung,+Kh%C6%B0%C6%A1ng+Trung,+Thanh+Xu%C3%A2n,+H%C3%A0+N%E1%BB%99i/@21.0121477,105.7208691,12z/data=!4m14!4m13!1m5!1m1!1s0x3135aaff3b59a407:0xb12e96d162c45c23!2m2!1d105.8268839!2d21.0607851!1m5!1m1!1s0x3135ac8fd62956eb:0xa9f8a60938b4e64f!2m2!1d105.8171586!2d20.9962279!3e0?hl=vi</t>
      </text>
    </comment>
    <comment authorId="0" ref="O480">
      <text>
        <t xml:space="preserve">======
ID#AAAAakniY1c
Admin    (2022-06-04 20:26:46)
https://www.google.com/maps/dir/98+P.+T%E1%BB%AB+Hoa,+Qu%E1%BA%A3ng+An,+T%C3%A2y+H%E1%BB%93,+H%C3%A0+N%E1%BB%99i,+Vi%E1%BB%87t+Nam/Tr%C6%B0%E1%BB%9Dng+Ti%E1%BB%83u+h%E1%BB%8Dc+Mai+D%E1%BB%8Bch,+Tr%E1%BA%A7n+B%C3%ACnh,+Mai+D%E1%BB%8Bch,+C%E1%BA%A7u+Gi%E1%BA%A5y,+H%C3%A0+N%E1%BB%99i/@21.0540686,105.7916935,14z/data=!3m1!4b1!4m14!4m13!1m5!1m1!1s0x3135aa557080beaf:0xdeb6200841cc91a!2m2!1d105.8297275!2d21.0580236!1m5!1m1!1s0x313454b435bd8b65:0x6d1c6085faf6be56!2m2!1d105.7784547!2d21.0343198!3e0?hl=vi</t>
      </text>
    </comment>
    <comment authorId="0" ref="R420">
      <text>
        <t xml:space="preserve">======
ID#AAAAakniY1Y
Admin    (2022-06-04 20:26:46)
https://www.google.com/maps/dir/73+Ph%E1%BB%91+V%E1%BB%87+H%E1%BB%93,+Xu%C3%A2n+La,+T%C3%A2y+H%E1%BB%93,+H%C3%A0+N%E1%BB%99i/Tr%C6%B0%E1%BB%9Dng+ti%E1%BB%83u+h%E1%BB%8Dc+Ph%C3%BA+L%C6%B0%C6%A1ng+1,+Nh%C3%A2n+Tr%E1%BA%A1ch,+Ph%C3%BA+L%C6%B0%C6%A1ng,+H%C3%A0+%C4%90%C3%B4ng,+H%C3%A0+N%E1%BB%99i/@21.0017032,105.7174672,12z/data=!3m1!4b1!4m14!4m13!1m5!1m1!1s0x3135ab01a09687c7:0x9cb1777ecf52f2d3!2m2!1d105.8099493!2d21.0636055!1m5!1m1!1s0x313453fda9deeb79:0x916d3f91fb5bf444!2m2!1d105.7663598!2d20.9395014!3e0?hl=vi</t>
      </text>
    </comment>
    <comment authorId="0" ref="L464">
      <text>
        <t xml:space="preserve">======
ID#AAAAakniY1U
Admin    (2022-06-04 20:26:46)
https://www.google.com/maps/dir/Khu+t%E1%BA%ADp+th%E1%BB%83+7.2+ha,+V%C4%A9nh+Ph%C3%BAc,+Ba+%C4%90%C3%ACnh,+H%C3%A0+N%E1%BB%99i/Tr%C6%B0%E1%BB%9Dng+Ti%E1%BB%83u+h%E1%BB%8Dc+T%C3%A2y+M%E1%BB%97,+C%E1%BA%A7u+C%E1%BB%91c,+T%C3%A2y+M%E1%BB%97,+T%E1%BB%AB+Li%C3%AAm,+H%C3%A0+N%E1%BB%99i/@21.0272938,105.7366338,13z/data=!3m1!4b1!4m14!4m13!1m5!1m1!1s0x3135ab17ac092dcb:0x88a553d91bcc994e!2m2!1d105.8081154!2d21.0429916!1m5!1m1!1s0x3134537fa24be30b:0xebd8043bbd63cf6f!2m2!1d105.7475253!2d21.0058144!3e0?hl=vi</t>
      </text>
    </comment>
    <comment authorId="0" ref="L535">
      <text>
        <t xml:space="preserve">======
ID#AAAAakniY1Q
Admin    (2022-06-04 20:26:46)
https://www.google.com/maps/dir/58+%C4%90%C6%B0%E1%BB%9Dng+T%C3%B4+Ng%E1%BB%8Dc+V%C3%A2n,+Qu%E1%BA%A3ng+An,+T%C3%A2y+H%E1%BB%93,+H%C3%A0+N%E1%BB%99i/Tr%C6%B0%E1%BB%9Dng+ti%E1%BB%83u+h%E1%BB%8Dc+Ho%C3%A0ng+Di%E1%BB%87u,+%C4%90%E1%BB%99i+C%E1%BA%A5n,+C%E1%BB%91ng+V%E1%BB%8B,+Ba+%C4%90%C3%ACnh,+H%C3%A0+N%E1%BB%99i/@21.0570112,105.7967632,14z/data=!3m1!4b1!4m14!4m13!1m5!1m1!1s0x3135aaf74517d057:0x812a8d8a8819a42c!2m2!1d105.8240211!2d21.0687411!1m5!1m1!1s0x3135ab15a982d401:0x3fbdcfd6a9deef51!2m2!1d105.8078009!2d21.0373585!3e0?hl=vi</t>
      </text>
    </comment>
    <comment authorId="0" ref="R509">
      <text>
        <t xml:space="preserve">======
ID#AAAAakniY1M
Admin    (2022-06-04 20:26:46)
https://www.google.com/maps/dir/50+Ng%C3%B5+31+-+Xu%C3%A2n+Di%E1%BB%87u,+Qu%E1%BA%A3ng+An,+T%C3%A2y+H%E1%BB%93,+H%C3%A0+N%E1%BB%99i,+Vi%E1%BB%87t+Nam/Tr%C6%B0%E1%BB%9Dng+THCS+Th%E1%BA%A1ch+B%C3%A0n,+Th%E1%BA%A1ch+B%C3%A0n,+Long+Bi%C3%AAn,+H%C3%A0+N%E1%BB%99i/@21.0430584,105.8353781,13z/data=!3m1!4b1!4m14!4m13!1m5!1m1!1s0x3135aaff3b436815:0xf40b5e9806ad6028!2m2!1d105.8273025!2d21.0612634!1m5!1m1!1s0x3135a93de9fae54f:0x240b8e3823b09952!2m2!1d105.906864!2d21.0236125!3e0?hl=vi</t>
      </text>
    </comment>
    <comment authorId="0" ref="O25">
      <text>
        <t xml:space="preserve">======
ID#AAAAakniY1I
Admin    (2022-06-04 20:26:46)
https://www.google.com/maps/dir/50+Xu%C3%A2n+Di%E1%BB%87u,+Qu%E1%BA%A3ng+An,+T%C3%A2y+H%E1%BB%93,+H%C3%A0+N%E1%BB%99i/Tr%C6%B0%E1%BB%9Dng+Ti%E1%BB%83u+h%E1%BB%8Dc+B+th%E1%BB%8B+tr%E1%BA%A5n+V%C4%83n+%C4%90i%E1%BB%83n,+Y%C3%AAn+Ng%C6%B0u,+Tam+Hi%E1%BB%87p,+Thanh+Tr%C3%AC,+H%C3%A0+N%E1%BB%99i/@21.0073882,105.7572509,12z/data=!3m1!4b1!4m13!4m12!1m5!1m1!1s0x3135aaff3662aa8b:0x7666bc464041839f!2m2!1d105.8310936!2d21.0617507!1m5!1m1!1s0x3135adb03219f12b:0xd93b337c3f4c743d!2m2!1d105.8414569!2d20.952834?hl=vi</t>
      </text>
    </comment>
    <comment authorId="0" ref="L45">
      <text>
        <t xml:space="preserve">======
ID#AAAAakniY1E
Admin    (2022-06-04 20:26:46)
https://www.google.com/maps/dir/Handico+5+Apartment+building,+Gia+Th%E1%BB%A5y,+Long+Bi%C3%AAn,+H%C3%A0+N%E1%BB%99i/Tr%C6%B0%E1%BB%9Dng+Ti%E1%BB%83u+h%E1%BB%8Dc+Trung+Hi%E1%BB%81n,+Ng%C3%B5+Tr%E1%BA%A1i+C%C3%A1,+Tr%C6%B0%C6%A1ng+%C4%90%E1%BB%8Bnh,+Hai+B%C3%A0+Tr%C6%B0ng,+H%C3%A0+N%E1%BB%99i/@21.0280205,105.8402907,13z/data=!3m1!4b1!4m13!4m12!1m5!1m1!1s0x3135a9784e172b7f:0xbbb1b20bb531313b!2m2!1d105.8856031!2d21.0480028!1m5!1m1!1s0x3135ac6dad755343:0xa1ed61aee63e2689!2m2!1d105.848881!2d20.9933058?hl=vi</t>
      </text>
    </comment>
    <comment authorId="0" ref="F580">
      <text>
        <t xml:space="preserve">======
ID#AAAAakniY1A
Admin    (2022-06-04 20:26:46)
https://www.google.com/maps/dir/41+P.+T%E1%BB%A9+Li%C3%AAn,+T%E1%BB%A9+Li%C3%AAn,+T%C3%A2y+H%E1%BB%93,+H%C3%A0+N%E1%BB%99i,+Vi%E1%BB%87t+Nam/Tr%C6%B0%E1%BB%9Dng+ti%E1%BB%83u+h%E1%BB%8Dc+Linh+%C4%90%C3%A0m,+Ho%C3%A0ng+Li%E1%BB%87t,+Ho%C3%A0ng+Mai,+H%C3%A0+N%E1%BB%99i/@21.0121062,105.7786835,12z/data=!3m1!4b1!4m13!4m12!1m5!1m1!1s0x3135aa56df16eb79:0xbc0d5be168744567!2m2!1d105.8334515!2d21.0638965!1m5!1m1!1s0x3135ad87ec0c0fb3:0x68febf9c7cfbdfd0!2m2!1d105.8382136!2d20.9600241?hl=vi</t>
      </text>
    </comment>
    <comment authorId="0" ref="L455">
      <text>
        <t xml:space="preserve">======
ID#AAAAakniY08
Admin    (2022-06-04 20:26:46)
https://www.google.com/maps/dir/24+Ng%C3%B5+31+-+Xu%C3%A2n+Di%E1%BB%87u,+Qu%E1%BA%A3ng+An,+T%C3%A2y+H%E1%BB%93,+H%C3%A0+N%E1%BB%99i/Tr%C6%B0%E1%BB%9Dng+ti%E1%BB%83u+h%E1%BB%8Dc+Gia+Th%C6%B0%E1%BB%A3ng,+Ng%E1%BB%8Dc+Thu%E1%BB%B5,+Gia+Th%C6%B0%E1%BB%A3ng,+Ng%E1%BB%8Dc+Th%E1%BB%A5y,+Long+Bi%C3%AAn,+H%C3%A0+N%E1%BB%99i/@21.0392021,105.8273644,14z/data=!4m14!4m13!1m5!1m1!1s0x3135aaf8b6b356c9:0xf581794475513660!2m2!1d105.8279271!2d21.0621859!1m5!1m1!1s0x3135aa2fe1fd0545:0xe5b79835dad3b76e!2m2!1d105.8642682!2d21.0629696!3e0?hl=vi</t>
      </text>
    </comment>
    <comment authorId="0" ref="I219">
      <text>
        <t xml:space="preserve">======
ID#AAAAakniY04
Admin    (2022-06-04 20:26:46)
https://www.google.com/maps/dir/28+L%E1%BA%A1c+Ch%C3%ADnh,+Tr%C3%BAc+B%E1%BA%A1ch,+Ba+%C4%90%C3%ACnh,+H%C3%A0+N%E1%BB%99i/Tr%C6%B0%E1%BB%9Dng+Ti%E1%BB%83u+h%E1%BB%8Dc+Th%E1%BA%A1ch+B%C3%A0n+B,+Ph%E1%BB%91+Ng%E1%BB%8Dc+Tr%C3%AC,+Th%E1%BA%A1ch+B%C3%A0n,+Long+Bi%C3%AAn,+H%C3%A0+N%E1%BB%99i/@21.0316934,105.8603746,14z/data=!3m1!4b1!4m14!4m13!1m5!1m1!1s0x3135abb02d72fc0b:0xbb7f97d6ace6a179!2m2!1d105.8415147!2d21.0458319!1m5!1m1!1s0x3135a922f7daaf61:0xfe469040ff85d784!2m2!1d105.9141362!2d21.0225318!3e0?hl=vi</t>
      </text>
    </comment>
    <comment authorId="0" ref="L95">
      <text>
        <t xml:space="preserve">======
ID#AAAAakniY00
Admin    (2022-06-04 20:26:46)
https://www.google.com/maps/dir/Ng%C3%B5+86+%C3%82u+C%C6%A1,+T%E1%BB%A9+Li%C3%AAn,+T%C3%A2y+H%E1%BB%93,+H%C3%A0+N%E1%BB%99i,+Vi%E1%BB%87t+Nam/Tr%C6%B0%E1%BB%9Dng+THCS+Th%C6%B0%E1%BB%A3ng+Thanh,+Th%C6%B0%E1%BB%A3ng+Thanh,+Long+Bi%C3%AAn,+H%C3%A0+N%E1%BB%99i/@21.0798093,105.8180544,13z/data=!3m1!4b1!4m13!4m12!1m5!1m1!1s0x3135aa569b9a0f29:0xaf342a14e3a2404a!2m2!1d105.8328033!2d21.0617098!1m5!1m1!1s0x3135a99a86c0fa1b:0x158afa73e3473cb2!2m2!1d105.8906995!2d21.0607933?hl=vi</t>
      </text>
    </comment>
    <comment authorId="0" ref="F374">
      <text>
        <t xml:space="preserve">======
ID#AAAAakniY0w
Admin    (2022-06-04 20:26:46)
https://www.google.com/maps/dir/28+Xu%C3%A2n+Di%E1%BB%87u,+Qu%E1%BA%A3ng+An,+T%C3%A2y+H%E1%BB%93,+H%C3%A0+N%E1%BB%99i/Tr%C6%B0%E1%BB%9Dng+Ti%E1%BB%83u+h%E1%BB%8Dc+Long+Bi%C3%AAn,+%C4%90%C6%B0%E1%BB%9Dng+B%C3%A1t+Kh%E1%BB%91i,+p.+Long+Bi%C3%AAn,+Long+Bi%C3%AAn,+H%C3%A0+N%E1%BB%99i/@21.0428501,105.8435061,14z/data=!3m1!4b1!4m14!4m13!1m5!1m1!1s0x3135aa542aed0d51:0x165433f153abf75e!2m2!1d105.832097!2d21.0612613!1m5!1m1!1s0x3135a942e19b243d:0xe6b5a42b764dce72!2m2!1d105.8899536!2d21.0243606!3e0?hl=vi</t>
      </text>
    </comment>
    <comment authorId="0" ref="R519">
      <text>
        <t xml:space="preserve">======
ID#AAAAakniY0s
Admin    (2022-06-04 20:26:46)
https://www.google.com/maps/dir/Ng%C3%B5+76+T%E1%BB%A9+Li%C3%AAn,+T%E1%BB%A9+Li%C3%AAn,+T%C3%A2y+H%E1%BB%93,+H%C3%A0+N%E1%BB%99i,+Vi%E1%BB%87t+Nam/Tr%C6%B0%E1%BB%9Dng+Ti%E1%BB%83u+h%E1%BB%8Dc+Ng%C3%B4+Th%C3%AC+Nh%E1%BA%ADm,+H%C3%B2a+M%C3%A3,+Ng%C3%B4+Th%C3%AC+Nh%E1%BA%ADm,+Hai+B%C3%A0+Tr%C6%B0ng,+H%C3%A0+N%E1%BB%99i/@21.0402674,105.8119641,13z/data=!3m1!4b1!4m14!4m13!1m5!1m1!1s0x3135aa50da8981b5:0x2f86b0d1bdf9657f!2m2!1d105.8355041!2d21.0647352!1m5!1m1!1s0x3135abf2ebe54609:0x7b6a91831f890933!2m2!1d105.8539286!2d21.0166928!3e0?hl=vi</t>
      </text>
    </comment>
    <comment authorId="0" ref="R500">
      <text>
        <t xml:space="preserve">======
ID#AAAAakniY0o
Admin    (2022-06-04 20:26:46)
https://www.google.com/maps/dir/32,+36+%C4%90%C6%B0%E1%BB%9Dng+T%C3%B4+Ng%E1%BB%8Dc+V%C3%A2n,+Qu%E1%BA%A3ng+An,+T%C3%A2y+H%E1%BB%93,+H%C3%A0+N%E1%BB%99i,+Vi%E1%BB%87t+Nam/Tr%C6%B0%E1%BB%9Dng+Ti%E1%BB%83u+h%E1%BB%8Dc+Chu+V%C4%83n+An,+Th%E1%BB%A5y+Khu%C3%AA,+T%C3%A2y+H%E1%BB%93,+H%C3%A0+N%E1%BB%99i/@21.0569774,105.8046457,14z/data=!3m1!4b1!4m14!4m13!1m5!1m1!1s0x3135aaf768113fc5:0xa5dc7a300a15c880!2m2!1d105.8246839!2d21.0685741!1m5!1m1!1s0x3135ab08c257101b:0x74f2797adbfd7fa4!2m2!1d105.8177258!2d21.0435931!3e0?hl=vi</t>
      </text>
    </comment>
    <comment authorId="0" ref="F475">
      <text>
        <t xml:space="preserve">======
ID#AAAAakniY0k
Admin    (2022-06-04 20:26:46)
https://www.google.com/maps/dir/128+Th%E1%BB%A5y+Khu%C3%AA,+Ba+%C4%90%C3%ACnh,+H%C3%A0+N%E1%BB%99i/Tr%C6%B0%E1%BB%9Dng+Ti%E1%BB%83u+H%E1%BB%8Dc+Gi%C3%A1p+B%C3%A1t,+%C4%90%C6%B0%E1%BB%9Dng+Gi%C3%A1p+B%C3%A1t,+Gi%C3%A1p+B%C3%A1t,+Ho%C3%A0ng+Mai,+H%C3%A0+N%E1%BB%99i/@21.0251642,105.8277728,14z/data=!4m14!4m13!1m5!1m1!1s0x3135ab0f144cd887:0xe0a6505c527f34ba!2m2!1d105.8251603!2d21.0424171!1m5!1m1!1s0x3135ac6838af9b57:0x5ab9ddd9a4719d35!2m2!1d105.8426857!2d20.9863813!3e0?hl=vi</t>
      </text>
    </comment>
    <comment authorId="0" ref="I434">
      <text>
        <t xml:space="preserve">======
ID#AAAAakniY0g
Admin    (2022-06-04 20:26:46)
https://www.google.com/maps/dir/19+%C4%90%C6%B0%E1%BB%9Dng+T%C3%B4+Ng%E1%BB%8Dc+V%C3%A2n,+Qu%E1%BA%A3ng+An,+T%C3%A2y+H%E1%BB%93,+H%C3%A0+N%E1%BB%99i/Tr%C6%B0%E1%BB%9Dng+Ti%C3%AA%CC%89u+ho%CC%A3c+Trung+Y%C3%AAn,+Nguy%E1%BB%85n+Ch%C3%A1nh,+Khu+%C4%91%C3%B4+th%E1%BB%8B+Nam+Trung+Y%C3%AAn,+Trung+Ho%C3%A0,+C%E1%BA%A7u+Gi%E1%BA%A5y,+H%C3%A0+N%E1%BB%99i/@21.0423927,105.773625,13z/data=!3m1!4b1!4m14!4m13!1m5!1m1!1s0x3135aafa080912d7:0x982abfaff7133841!2m2!1d105.8248692!2d21.0681552!1m5!1m1!1s0x3135aca7ddd1a65d:0x97f9b1bdd892918b!2m2!1d105.7940758!2d21.0111921!3e0?hl=vi</t>
      </text>
    </comment>
    <comment authorId="0" ref="L194">
      <text>
        <t xml:space="preserve">======
ID#AAAAakniY0c
Admin    (2022-06-04 20:26:46)
https://www.google.com/maps/dir/H%E1%BB%93+G%C6%B0%C6%A1m+Plaza,+Tr%E1%BA%A7n+Ph%C3%BA,+M%E1%BB%99+Lao,+H%C3%A0+%C4%90%C3%B4ng,+H%C3%A0+N%E1%BB%99i/Tr%C6%B0%E1%BB%9Dng+Ti%E1%BB%83u+h%E1%BB%8Dc+A+Th%E1%BB%8B+tr%E1%BA%A5n+V%C4%83n+%C4%90i%E1%BB%83n,+T%E1%BB%A9+Hi%E1%BB%87p,+Thanh+Tr%C3%AC,+H%C3%A0+N%E1%BB%99i/@20.9647591,105.7792732,13z/data=!3m1!4b1!4m14!4m13!1m5!1m1!1s0x3135accd88c1276b:0xc7ec85c744d8874e!2m2!1d105.7856461!2d20.9790317!1m5!1m1!1s0x3135adbe19da1a9d:0xf14ec06e048c261f!2m2!1d105.8479281!2d20.9387065!3e0?hl=vi</t>
      </text>
    </comment>
    <comment authorId="0" ref="L479">
      <text>
        <t xml:space="preserve">======
ID#AAAAakniY0Y
Admin    (2022-06-04 20:26:46)
https://www.google.com/maps/dir/98+P.+T%E1%BB%AB+Hoa,+Qu%E1%BA%A3ng+An,+T%C3%A2y+H%E1%BB%93,+H%C3%A0+N%E1%BB%99i,+Vi%E1%BB%87t+Nam/Tr%C6%B0%E1%BB%9Dng+Ti%E1%BB%83u+h%E1%BB%8Dc+Ph%C3%BAc+L%E1%BB%A3i,+T%E1%BB%95+8,+Ph%C3%BAc+L%E1%BB%A3i,+Long+Bi%C3%AAn,+H%C3%A0+N%E1%BB%99i/@21.0472879,105.8425145,13z/data=!3m1!4b1!4m14!4m13!1m5!1m1!1s0x3135aa557080beaf:0xdeb6200841cc91a!2m2!1d105.8297275!2d21.0580236!1m5!1m1!1s0x3135a99dfb295555:0xc286fc680279c9a5!2m2!1d105.9250556!2d21.0448809!3e0?hl=vi</t>
      </text>
    </comment>
    <comment authorId="0" ref="R535">
      <text>
        <t xml:space="preserve">======
ID#AAAAakniY0U
Admin    (2022-06-04 20:26:46)
c+Vân,+Quảng+An,+Tây+Hồ,+Hà+Nội/Trường+Tiểu+học+Dịch+Vọng+A,+Xuân+Thủy,+làng+Vòng,+Dịch+Vọng+Hậu,+Cầu+Giấy,+Hà+Nội/@21.0535133,105.7847234,14z/data=!3m1!4b1!4m14!4m13!1m5!1m1!1s0x3135aaf74517d057:0x812a8d8a8819a42c!2m2!1d105.8240211!2d21.0687411!1m5!1m1!1s0x3135ab4aec09d629:0x8746feff494f2c76!2m2!1d105.7836524!2d21.0352022!3e0?hl=vi</t>
      </text>
    </comment>
    <comment authorId="0" ref="L34">
      <text>
        <t xml:space="preserve">======
ID#AAAAakniY0Q
Admin    (2022-06-04 20:26:46)
https://www.google.com/maps/dir/Ng%C3%B5+32+-+T%C3%B4+Ng%E1%BB%8Dc+V%C3%A2n,+Qu%E1%BA%A3ng+An,+T%C3%A2y+H%E1%BB%93,+H%C3%A0+N%E1%BB%99i,+Vi%E1%BB%87t+Nam/Tr%C6%B0%E1%BB%9Dng+PTCS+Nguy%E1%BB%85n+%C4%90%C3%ACnh+Chi%E1%BB%83u+H%C3%A0+N%E1%BB%99i,+L%E1%BA%A1c+Trung,+V%C4%A9nh+Tuy,+Hai+B%C3%A0+Tr%C6%B0ng,+H%C3%A0+N%E1%BB%99i/@21.0360909,105.8122144,13z/data=!3m1!4b1!4m13!4m12!1m5!1m1!1s0x3135aaf7699da4e9:0xe2c389926dec0128!2m2!1d105.824776!2d21.0691376!1m5!1m1!1s0x3135ac08f25adfcb:0x6b037e6e9b62e4d6!2m2!1d105.862794!2d21.0025776?hl=vi</t>
      </text>
    </comment>
    <comment authorId="0" ref="F289">
      <text>
        <t xml:space="preserve">======
ID#AAAAakniY0M
Admin    (2022-06-04 20:26:46)
https://www.google.com/maps/dir/P.+V%C5%A9+Mi%C3%AAn,+Y%C3%AAn+Ph%E1%BB%A5,+T%C3%A2y+H%E1%BB%93,+H%C3%A0+N%E1%BB%99i,+Vi%E1%BB%87t+Nam/Tr%C6%B0%E1%BB%9Dng+Ti%E1%BB%83u+h%E1%BB%8Dc+C%E1%BA%A7u+Di%E1%BB%85n,+C%E1%BA%A7u+Di%E1%BB%85n,+T%E1%BB%AB+Li%C3%AAm,+H%C3%A0+N%E1%BB%99i/@21.054106,105.7666016,13z/data=!3m1!4b1!4m14!4m13!1m5!1m1!1s0x3135abac89390285:0xa12892beb6b3da4!2m2!1d105.8355013!2d21.0537153!1m5!1m1!1s0x313454c751536bd3:0x43f9c617417f860c!2m2!1d105.7647556!2d21.0391798!3e0?hl=vi</t>
      </text>
    </comment>
    <comment authorId="0" ref="F85">
      <text>
        <t xml:space="preserve">======
ID#AAAAakniY0I
Admin    (2022-06-04 20:26:46)
https://www.google.com/maps/dir/51+P.+Qu%E1%BA%A7n+Ng%E1%BB%B1a,+Li%E1%BB%85u+Giai,+Ba+%C4%90%C3%ACnh,+H%C3%A0+N%E1%BB%99i,+Vi%E1%BB%87t+Nam/Tr%C6%B0%E1%BB%9Dng+THCS+Tr%E1%BA%A7n+Ph%C3%BA,+%C4%90%C6%B0%E1%BB%9Dng+Khuy%E1%BA%BFn+L%C6%B0%C6%A1ng,+Tr%E1%BA%A7n+Ph%C3%BA,+Ho%C3%A0ng+Mai,+H%C3%A0+N%E1%BB%99i/@21.0030036,105.8083715,13z/data=!3m1!4b1!4m13!4m12!1m5!1m1!1s0x3135ab11a270d385:0xd85ef3f4a2f52681!2m2!1d105.8151284!2d21.0412452!1m5!1m1!1s0x3135ae9bb2193c41:0x9b93dbe348c53470!2m2!1d105.8844736!2d20.9731562?hl=vi</t>
      </text>
    </comment>
    <comment authorId="0" ref="O535">
      <text>
        <t xml:space="preserve">======
ID#AAAAakniY0E
Admin    (2022-06-04 20:26:46)
https://www.google.com/maps/dir/58+%C4%90%C6%B0%E1%BB%9Dng+T%C3%B4+Ng%E1%BB%8Dc+V%C3%A2n,+Qu%E1%BA%A3ng+An,+T%C3%A2y+H%E1%BB%93,+H%C3%A0+N%E1%BB%99i/Tr%C6%B0%E1%BB%9Dng+ti%E1%BB%83u+h%E1%BB%8Dc+An+H%C6%B0ng,+Khu+%C4%91%C3%B4+th%E1%BB%8B+An+H%C6%B0ng,+D%C6%B0%C6%A1ng+N%E1%BB%99i,+H%C3%A0+%C4%90%C3%B4ng,+H%C3%A0+N%E1%BB%99i/@21.0253286,105.7183881,12z/data=!3m1!4b1!4m14!4m13!1m5!1m1!1s0x3135aaf74517d057:0x812a8d8a8819a42c!2m2!1d105.8240211!2d21.0687411!1m5!1m1!1s0x3134531c264a0993:0x62ce1f803f33214f!2m2!1d105.7537982!2d20.9741546!3e0?hl=vi</t>
      </text>
    </comment>
    <comment authorId="0" ref="R409">
      <text>
        <t xml:space="preserve">======
ID#AAAAakniY0A
Admin    (2022-06-04 20:26:46)
https://www.google.com/maps/dir/28+Ng%C3%B5+31+-+Xu%C3%A2n+Di%E1%BB%87u,+Qu%E1%BA%A3ng+An,+T%C3%A2y+H%E1%BB%93,+H%C3%A0+N%E1%BB%99i/Tr%C6%B0%E1%BB%9Dng+Ti%E1%BB%83u+h%E1%BB%8Dc+Ph%C3%BAc+%C4%90%E1%BB%93ng,+Ph%C3%BAc+%C4%90%E1%BB%93ng,+Long+Bi%C3%AAn,+H%C3%A0+N%E1%BB%99i/@21.0491225,105.8312345,13z/data=!3m1!4b1!4m14!4m13!1m5!1m1!1s0x3135aaf8b411413b:0xa7e915e225b82187!2m2!1d105.8278429!2d21.0620992!1m5!1m1!1s0x3135a90c4ee4204d:0x5b13a47dc1de69f8!2m2!1d105.9036705!2d21.0403938!3e0?hl=vi</t>
      </text>
    </comment>
    <comment authorId="0" ref="O539">
      <text>
        <t xml:space="preserve">======
ID#AAAAakniYz8
Admin    (2022-06-04 20:26:46)
https://www.google.com/maps/dir/200+%C4%90%C6%B0%E1%BB%9Dng+%C3%82u+C%C6%A1,+Qu%E1%BA%A3ng+An,+T%C3%A2y+H%E1%BB%93,+H%C3%A0+N%E1%BB%99i/Tr%C6%B0%E1%BB%9Dng+Ti%E1%BB%83u+H%E1%BB%8Dc+Kh%C6%B0%C6%A1ng+%C4%90%C3%ACnh,+Ng%C3%B5+108+Ph%E1%BB%91+B%C3%B9i+X%C6%B0%C6%A1ng+Tr%E1%BA%A1ch,+Kh%C6%B0%C6%A1ng+%C4%90%C3%ACnh,+Thanh+Xu%C3%A2n,+H%C3%A0+N%E1%BB%99i/@21.0336887,105.7847808,13z/data=!3m1!4b1!4m14!4m13!1m5!1m1!1s0x3135aa57d6979407:0xf76246c8262e82c2!2m2!1d105.8293054!2d21.0649481!1m5!1m1!1s0x3135ac929c17f399:0x9303dbdd40de1b9b!2m2!1d105.8170851!2d20.9893534!3e0?hl=vi</t>
      </text>
    </comment>
    <comment authorId="0" ref="L329">
      <text>
        <t xml:space="preserve">======
ID#AAAAakniYz4
Admin    (2022-06-04 20:26:46)
https://www.google.com/maps/dir/51+Qu%E1%BB%91c+T%E1%BB%AD+Gi%C3%A1m,+V%C4%83n+Ch%C6%B0%C6%A1ng,+%C4%90%E1%BB%91ng+%C4%90a,+H%C3%A0+N%E1%BB%99i/Tr%C6%B0%E1%BB%9Dng+Ti%E1%BB%83u+h%E1%BB%8Dc+Mai+%C4%90%E1%BB%99ng,+Ph%E1%BB%91+Mai+%C4%90%E1%BB%99ng,+Mai+%C4%90%E1%BB%99ng,+Hai+B%C3%A0+Tr%C6%B0ng,+H%C3%A0+N%E1%BB%99i/@21.0092276,105.8285553,14z/data=!3m1!4b1!4m14!4m13!1m5!1m1!1s0x3135ab995cd4368b:0xe0d0f91a5177a56b!2m2!1d105.836172!2d21.026908!1m5!1m1!1s0x3135ac10e709f019:0x8797d6526b3331a4!2m2!1d105.8618624!2d20.9905658!3e0?hl=vi</t>
      </text>
    </comment>
    <comment authorId="0" ref="L50">
      <text>
        <t xml:space="preserve">======
ID#AAAAakniYz0
Admin    (2022-06-04 20:26:46)
https://www.google.com/maps/dir/Ng%C3%B5+28+T%C3%A2y+H%E1%BB%93,+Qu%E1%BA%A3ng+An,+T%C3%A2y+H%E1%BB%93,+H%C3%A0+N%E1%BB%99i,+Vi%E1%BB%87t+Nam/Tr%C6%B0%E1%BB%9Dng+Ti%E1%BB%83u+h%E1%BB%8Dc+Nam+Trung+Y%C3%AAn,+Khu+%C4%91%C3%B4+th%E1%BB%8B+Nam+Trung+Y%C3%AAn,+C%E1%BA%A7u+Gi%E1%BA%A5y,+H%C3%A0+N%E1%BB%99i/@21.0480656,105.7710626,13z/data=!3m1!4b1!4m13!4m12!1m5!1m1!1s0x3135aaf9be7a1623:0x56094cca959605d!2m2!1d105.8248197!2d21.06585!1m5!1m1!1s0x3135ab5468e5f871:0xcd70aa5ba3b4cce9!2m2!1d105.7859194!2d21.0181073?hl=vi</t>
      </text>
    </comment>
    <comment authorId="0" ref="F519">
      <text>
        <t xml:space="preserve">======
ID#AAAAakniYzw
Admin    (2022-06-04 20:26:46)
https://www.google.com/maps/dir/Ng%C3%B5+76+T%E1%BB%A9+Li%C3%AAn,+T%E1%BB%A9+Li%C3%AAn,+T%C3%A2y+H%E1%BB%93,+H%C3%A0+N%E1%BB%99i,+Vi%E1%BB%87t+Nam/Tr%C6%B0%E1%BB%9Dng+Ti%E1%BB%83u+h%E1%BB%8Dc+Kh%C6%B0%C6%A1ng+Mai,+Nguy%E1%BB%85n+Ng%E1%BB%8Dc+N%E1%BA%A1i,+Kh%C6%B0%C6%A1ng+Mai,+Thanh+Xu%C3%A2n,+H%C3%A0+N%E1%BB%99i/@21.0312942,105.794737,13z/data=!3m1!4b1!4m14!4m13!1m5!1m1!1s0x3135aa50da8981b5:0x2f86b0d1bdf9657f!2m2!1d105.8355041!2d21.0647352!1m5!1m1!1s0x3135ac8624585053:0x528704231175bc28!2m2!1d105.825177!2d20.9988121!3e0?hl=vi</t>
      </text>
    </comment>
    <comment authorId="0" ref="O520">
      <text>
        <t xml:space="preserve">======
ID#AAAAakniYzs
Admin    (2022-06-04 20:26:46)
https://www.google.com/maps/dir/Ng%C3%B5+76+T%E1%BB%A9+Li%C3%AAn,+T%E1%BB%A9+Li%C3%AAn,+T%C3%A2y+H%E1%BB%93,+H%C3%A0+N%E1%BB%99i,+Vi%E1%BB%87t+Nam/Tr%C6%B0%E1%BB%9Dng+Ti%E1%BB%83u+h%E1%BB%8Dc+Ng%C3%B4+Th%C3%AC+Nh%E1%BA%ADm,+H%C3%B2a+M%C3%A3,+Ng%C3%B4+Th%C3%AC+Nh%E1%BA%ADm,+Hai+B%C3%A0+Tr%C6%B0ng,+H%C3%A0+N%E1%BB%99i/@21.0402674,105.8119641,13z/data=!3m1!4b1!4m14!4m13!1m5!1m1!1s0x3135aa50da8981b5:0x2f86b0d1bdf9657f!2m2!1d105.8355041!2d21.0647352!1m5!1m1!1s0x3135abf2ebe54609:0x7b6a91831f890933!2m2!1d105.8539286!2d21.0166928!3e0?hl=vi</t>
      </text>
    </comment>
    <comment authorId="0" ref="O95">
      <text>
        <t xml:space="preserve">======
ID#AAAAakniYzo
Admin    (2022-06-04 20:26:46)
+Liên,+Tây+Hồ,+Hà+Nội,+Việt+Nam/Trường+Tiểu+Học+Ba+Đình,+Hoàng+Hoa+Thám,+Ngọc+Hà,+Ba+Đình,+Hà+Nội/@21.0590002,105.8103692,14z/data=!3m1!4b1!4m13!4m12!1m5!1m1!1s0x3135aa569b9a0f29:0xaf342a14e3a2404a!2m2!1d105.8328033!2d21.0617098!1m5!1m1!1s0x3135aba5dbfca133:0xf42408f8efd37380!2m2!1d105.824271!2d21.0407449?hl=vi</t>
      </text>
    </comment>
    <comment authorId="0" ref="R574">
      <text>
        <t xml:space="preserve">======
ID#AAAAakniYzk
Admin    (2022-06-04 20:26:46)
https://www.google.com/maps/dir/161+Xu%C3%A2n+La,+Xu%C3%A2n+T%E1%BA%A3o,+T%C3%A2y+H%E1%BB%93,+H%C3%A0+N%E1%BB%99i/Tr%C6%B0%E1%BB%9Dng+Ti%E1%BB%83u+h%E1%BB%8Dc+C%E1%BA%A7u+Di%E1%BB%85n,+C%E1%BA%A7u+Di%E1%BB%85n,+T%E1%BB%AB+Li%C3%AAm,+H%C3%A0+N%E1%BB%99i/@21.0529055,105.7662605,14z/data=!3m1!4b1!4m13!4m12!1m5!1m1!1s0x3135aadd20f8a6b9:0x68351b29a169357b!2m2!1d105.802459!2d21.0684745!1m5!1m1!1s0x313454c751536bd3:0x43f9c617417f860c!2m2!1d105.7647556!2d21.0391798?hl=vi</t>
      </text>
    </comment>
    <comment authorId="0" ref="F484">
      <text>
        <t xml:space="preserve">======
ID#AAAAakniYzg
Admin    (2022-06-04 20:26:46)
https://www.google.com/maps/dir/92+Xu%C3%A2n+Di%E1%BB%87u,+Qu%E1%BA%A3ng+An,+T%C3%A2y+H%E1%BB%93,+H%C3%A0+N%E1%BB%99i/Tr%C6%B0%E1%BB%9Dng+Ti%E1%BB%83u+h%E1%BB%8Dc+L%C3%AA+Ng%E1%BB%8Dc+H%C3%A2n,+L%C3%B2+%C4%90%C3%BAc,+Ph%E1%BA%A1m+%C4%90%C3%ACnh+H%E1%BB%93,+Hai+B%C3%A0+Tr%C6%B0ng,+H%C3%A0+N%E1%BB%99i/@21.0396177,105.8271542,14z/data=!3m1!4b1!4m14!4m13!1m5!1m1!1s0x3135aaf89dc56db3:0x89d59da052f63f2d!2m2!1d105.8301976!2d21.0624516!1m5!1m1!1s0x3135abf242d0639b:0x1bf6818a43aad4c8!2m2!1d105.8561293!2d21.0167981!3e0?hl=vi</t>
      </text>
    </comment>
    <comment authorId="0" ref="O424">
      <text>
        <t xml:space="preserve">======
ID#AAAAakniYzc
Admin    (2022-06-04 20:26:46)
https://www.google.com/maps/dir/80+Ph%E1%BB%91+T%E1%BB%AB+Hoa,+Qu%E1%BA%A3ng+An,+T%C3%A2y+H%E1%BB%93,+H%C3%A0+N%E1%BB%99i/Tr%C6%B0%E1%BB%9Dng+Ti%E1%BB%83u+h%E1%BB%8Dc+Ng%C3%B4+Quy%E1%BB%81n,+Ng%C3%B5+Qu%E1%BB%B3nh,+Qu%E1%BB%B3nh+L%C3%B4i,+Hai+B%C3%A0+Tr%C6%B0ng,+H%C3%A0+N%E1%BB%99i/@21.0294531,105.8128774,13z/data=!3m1!4b1!4m14!4m13!1m5!1m1!1s0x3135aa5575a5ef9f:0xdda1d06b607a9e3a!2m2!1d105.830288!2d21.0585025!1m5!1m1!1s0x3135ac0c13b6b05d:0xc12d097903cffd50!2m2!1d105.8568276!2d21.0004253!3e0?hl=vi</t>
      </text>
    </comment>
    <comment authorId="0" ref="F144">
      <text>
        <t xml:space="preserve">======
ID#AAAAakniYzY
Admin    (2022-06-04 20:26:46)
https://www.google.com/maps/dir/28+L%E1%BA%A1c+Ch%C3%ADnh,+Tr%C3%BAc+B%E1%BA%A1ch,+Ba+%C4%90%C3%ACnh,+H%C3%A0+N%E1%BB%99i/Tr%C6%B0%E1%BB%9Dng+ti%E1%BB%83u+h%E1%BB%8Dc+Tr%E1%BA%A7n+Ph%C3%BA,+Tr%E1%BA%A7n+Ph%C3%BA,+Ho%C3%A0ng+Mai,+H%C3%A0+N%E1%BB%99i/@21.009202,105.8332387,13z/data=!3m1!4b1!4m13!4m12!1m5!1m1!1s0x3135abb02d72fc0b:0xbb7f97d6ace6a179!2m2!1d105.8415147!2d21.0458319!1m5!1m1!1s0x3135ae9bb5e62889:0xa88dd7841897a1f!2m2!1d105.884489!2d20.9737328?hl=vi</t>
      </text>
    </comment>
    <comment authorId="0" ref="I105">
      <text>
        <t xml:space="preserve">======
ID#AAAAakniYzU
Admin    (2022-06-04 20:26:46)
https://www.google.com/maps/dir/31+Ph%E1%BB%91+Tr%E1%BB%8Bnh+C%C3%B4ng+S%C6%A1n,+Nh%E1%BA%ADt+T%C3%A2n,+T%C3%A2y+H%E1%BB%93,+H%C3%A0+N%E1%BB%99i/Tr%C6%B0%E1%BB%9Dng+Ti%E1%BB%83u+h%E1%BB%8Dc+Minh+Khai+A,+Ng%C3%B5+136+%C4%91%C6%B0%E1%BB%9Dng+C%E1%BA%A7u+Di%E1%BB%85n,+Th%C3%B4n+Ng%E1%BB%8Da+Long,+Minh+Khai,+T%E1%BB%AB+Li%C3%AAm,+Minh+Khai+T%E1%BB%AB+Li%C3%AAm+H%C3%A0+N%E1%BB%99i/@21.0568102,105.7439777,13z/data=!3m1!4b1!4m13!4m12!1m5!1m1!1s0x3135ab0076eed7d1:0x19e2bc9a01719cf5!2m2!1d105.8163321!2d21.0767217!1m5!1m1!1s0x313454f0eaa815fb:0xfff0cc34758b6fe1!2m2!1d105.7423664!2d21.0505991?hl=vi</t>
      </text>
    </comment>
    <comment authorId="0" ref="F405">
      <text>
        <t xml:space="preserve">======
ID#AAAAakniYzQ
Admin    (2022-06-04 20:26:46)
https://www.google.com/maps/dir/236,+7+%C4%90.+%C3%82u+C%C6%A1,+T%E1%BB%A9+Li%C3%AAn,+T%C3%A2y+H%E1%BB%93,+H%C3%A0+N%E1%BB%99i,+Vi%E1%BB%87t+Nam/Tr%C6%B0%E1%BB%9Dng+Ti%E1%BB%83u+H%E1%BB%8Dc+Ba+%C4%90%C3%ACnh,+Ho%C3%A0ng+Hoa+Th%C3%A1m,+Ng%E1%BB%8Dc+H%C3%A0,+Ba+%C4%90%C3%ACnh,+H%C3%A0+N%E1%BB%99i/@21.0610656,105.7968142,14z/data=!3m1!4b1!4m14!4m13!1m5!1m1!1s0x3135aa8d47f6bb0b:0x32df44c30f55ddb!2m2!1d105.8187787!2d21.0808515!1m5!1m1!1s0x3135aba5dbfca133:0xf42408f8efd37380!2m2!1d105.824271!2d21.0407449!3e0?hl=vi</t>
      </text>
    </comment>
    <comment authorId="0" ref="O295">
      <text>
        <t xml:space="preserve">======
ID#AAAAakniYzM
Admin    (2022-06-04 20:26:46)
https://www.google.com/maps/dir/Chung+c%C6%B0+Rose+Town+79+Ng%E1%BB%8Dc+H%E1%BB%93i,+S%E1%BB%91+79+%C4%90.+Ng%E1%BB%8Dc+H%E1%BB%93i,+P,+Ho%C3%A0ng+Mai,+H%C3%A0+N%E1%BB%99i,+Vi%E1%BB%87t+Nam/Tr%C6%B0%E1%BB%9Dng+ti%E1%BB%83u+h%E1%BB%8Dc+Ph%C3%BA+L%C6%B0%C6%A1ng+1,+Nh%C3%A2n+Tr%E1%BA%A1ch,+Ph%C3%BA+L%C6%B0%C6%A1ng,+H%C3%A0+%C4%90%C3%B4ng,+H%C3%A0+N%E1%BB%99i/@20.9652701,105.7724918,13z/data=!3m1!4b1!4m14!4m13!1m5!1m1!1s0x31356d0cbafe60f5:0xeba4f5c1e3a3c4c5!2m2!1d105.8435263!2d20.9597882!1m5!1m1!1s0x313453fda9deeb79:0x916d3f91fb5bf444!2m2!1d105.7663598!2d20.9395014!3e0?hl=vi</t>
      </text>
    </comment>
    <comment authorId="0" ref="L554">
      <text>
        <t xml:space="preserve">======
ID#AAAAakniYzI
Admin    (2022-06-04 20:26:46)
https://www.google.com/maps/dir/66+Xu%C3%A2n+Di%E1%BB%87u,+Qu%E1%BA%A3ng+An,+T%C3%A2y+H%E1%BB%93,+H%C3%A0+N%E1%BB%99i/Tr%C6%B0%E1%BB%9Dng+Ti%E1%BB%83u+h%E1%BB%8Dc+Nam+Th%C3%A0nh+C%C3%B4ng,+Nguy%C3%AAn+H%E1%BB%93ng,+Khu+t%E1%BA%ADp+th%E1%BB%83+Nam+Th%C3%A0nh+C%C3%B4ng,+L%C3%A1ng+H%E1%BA%A1,+%C4%90%E1%BB%91ng+%C4%90a,+H%C3%A0+N%E1%BB%99i/@21.0466807,105.7840104,13z/data=!3m1!4b1!4m14!4m13!1m5!1m1!1s0x3135aa5621fa0a77:0x86a00659d52c9c4!2m2!1d105.8306574!2d21.0620363!1m5!1m1!1s0x3135ab611497db0b:0x11c77b2c95822852!2m2!1d105.8099253!2d21.0153374!3e0?hl=vi</t>
      </text>
    </comment>
    <comment authorId="0" ref="L299">
      <text>
        <t xml:space="preserve">======
ID#AAAAakniYzE
Admin    (2022-06-04 20:26:46)
https://www.google.com/maps/dir/%C4%90.+Ven+H%E1%BB%93+Ba+M%E1%BA%ABu,+Ph%C6%B0%C6%A1ng+Li%C3%AAn,+%C4%90%E1%BB%91ng+%C4%90a,+H%C3%A0+N%E1%BB%99i,+Vi%E1%BB%87t+Nam/Tr%C6%B0%E1%BB%9Dng+Ti%E1%BB%83u+h%E1%BB%8Dc+L%C3%AA+Ng%E1%BB%8Dc+H%C3%A2n,+L%C3%B2+%C4%90%C3%BAc,+Ph%E1%BA%A1m+%C4%90%C3%ACnh+H%E1%BB%93,+Hai+B%C3%A0+Tr%C6%B0ng,+H%C3%A0+N%E1%BB%99i/@21.0132913,105.8443786,16z/data=!3m1!4b1!4m14!4m13!1m5!1m1!1s0x3135ab862f9f7971:0xd6f61787995e40e8!2m2!1d105.8410907!2d21.012183!1m5!1m1!1s0x3135abf242d0639b:0x1bf6818a43aad4c8!2m2!1d105.8561293!2d21.0167981!3e0?hl=vi</t>
      </text>
    </comment>
    <comment authorId="0" ref="O114">
      <text>
        <t xml:space="preserve">======
ID#AAAAakniYzA
Admin    (2022-06-04 20:26:46)
https://www.google.com/maps/dir/128+P.+V%C5%A9+Mi%C3%AAn,+Y%C3%AAn+Ph%E1%BB%A5,+T%C3%A2y+H%E1%BB%93,+H%C3%A0+N%E1%BB%99i,+Vi%E1%BB%87t+Nam/Tr%C6%B0%E1%BB%9Dng+Ti%E1%BB%83u+h%E1%BB%8Dc+Tr%E1%BA%A7n+Qu%E1%BB%91c+To%E1%BA%A3n,+Nh%C3%A0+Chung,+H%C3%A0ng+Tr%E1%BB%91ng,+Ho%C3%A0n+Ki%E1%BA%BFm,+H%C3%A0+N%E1%BB%99i/@21.0396151,105.825238,14z/data=!3m1!4b1!4m13!4m12!1m5!1m1!1s0x3135abab420cd6b3:0xedbd8761928a62be!2m2!1d105.8338901!2d21.0539784!1m5!1m1!1s0x3135ab94f02ccb8b:0xc81d73a81aa2f0e0!2m2!1d105.8504746!2d21.0270672?hl=vi</t>
      </text>
    </comment>
    <comment authorId="0" ref="O139">
      <text>
        <t xml:space="preserve">======
ID#AAAAakniYy8
Admin    (2022-06-04 20:26:46)
https://www.google.com/maps/dir/98+P.+T%E1%BB%AB+Hoa,+Qu%E1%BA%A3ng+An,+T%C3%A2y+H%E1%BB%93,+H%C3%A0+N%E1%BB%99i,+Vi%E1%BB%87t+Nam/Tr%C6%B0%E1%BB%9Dng+ti%E1%BB%83u+h%E1%BB%8Dc+%C4%90%C3%B4ng+Ng%E1%BA%A1c+A,+%C4%90%C3%B4ng+Ng%E1%BA%A1c,+T%E1%BB%AB+Li%C3%AAm,+H%C3%A0+N%E1%BB%99i/@21.0754509,105.788957,14z/data=!3m1!4b1!4m13!4m12!1m5!1m1!1s0x3135aa557080beaf:0xdeb6200841cc91a!2m2!1d105.8297275!2d21.0580236!1m5!1m1!1s0x3134553596196de1:0xfaf882a94e7bc89!2m2!1d105.7775013!2d21.0876527?hl=vi</t>
      </text>
    </comment>
    <comment authorId="0" ref="R195">
      <text>
        <t xml:space="preserve">======
ID#AAAAakniYy4
Admin    (2022-06-04 20:26:46)
https://www.google.com/maps/dir/H%E1%BB%93+G%C6%B0%C6%A1m+Plaza,+Tr%E1%BA%A7n+Ph%C3%BA,+M%E1%BB%99+Lao,+H%C3%A0+%C4%90%C3%B4ng,+H%C3%A0+N%E1%BB%99i/Tr%C6%B0%E1%BB%9Dng+ti%E1%BB%83u+h%E1%BB%8Dc+Tr%E1%BA%A7n+Ph%C3%BA,+ph%C3%A2n+hi%E1%BB%87u+2,+M%E1%BB%99+Lao,+H%C3%A0+%C4%90%C3%B4ng,+H%C3%A0+N%E1%BB%99i/@20.977197,105.7808323,17z/data=!3m1!4b1!4m14!4m13!1m5!1m1!1s0x3135accd88c1276b:0xc7ec85c744d8874e!2m2!1d105.7856461!2d20.9790317!1m5!1m1!1s0x3134532d4eeca61b:0x4bdcf0639d56409e!2m2!1d105.7816059!2d20.9782377!3e0?hl=vi</t>
      </text>
    </comment>
    <comment authorId="0" ref="O155">
      <text>
        <t xml:space="preserve">======
ID#AAAAakniYy0
Admin    (2022-06-04 20:26:46)
https://www.google.com/maps/dir/31,+28+Xu%C3%A2n+Di%E1%BB%87u,+T%E1%BB%A9+Li%C3%AAn,+T%C3%A2y+H%E1%BB%93,+H%C3%A0+N%E1%BB%99i,+Vi%E1%BB%87t+Nam/Tr%C6%B0%E1%BB%9Dng+ti%E1%BB%83u+h%E1%BB%8Dc+An+H%C6%B0ng,+Khu+%C4%91%C3%B4+th%E1%BB%8B+An+H%C6%B0ng,+D%C6%B0%C6%A1ng+N%E1%BB%99i,+H%C3%A0+%C4%90%C3%B4ng,+H%C3%A0+N%E1%BB%99i/@21.0249895,105.7311986,12z/data=!3m1!4b1!4m13!4m12!1m5!1m1!1s0x3135aa542aed0d51:0x154f9326dda276b8!2m2!1d105.832097!2d21.0612613!1m5!1m1!1s0x3134531c264a0993:0x62ce1f803f33214f!2m2!1d105.7537982!2d20.9741546?hl=vi</t>
      </text>
    </comment>
    <comment authorId="0" ref="L325">
      <text>
        <t xml:space="preserve">======
ID#AAAAakniYyw
Admin    (2022-06-04 20:26:46)
https://www.google.com/maps/dir/%C4%90.+Ven+H%E1%BB%93+Ba+M%E1%BA%ABu,+Ph%C6%B0%C6%A1ng+Li%C3%AAn,+%C4%90%E1%BB%91ng+%C4%90a,+H%C3%A0+N%E1%BB%99i,+Vi%E1%BB%87t+Nam/Tr%C6%B0%E1%BB%9Dng+Ti%E1%BB%83u+h%E1%BB%8Dc+Tr%E1%BA%A7n+Qu%E1%BB%91c+To%E1%BA%A3n,+Nh%C3%A0+Chung,+H%C3%A0ng+Tr%E1%BB%91ng,+Ho%C3%A0n+Ki%E1%BA%BFm,+H%C3%A0+N%E1%BB%99i/@21.0173018,105.8370072,15z/data=!3m1!4b1!4m14!4m13!1m5!1m1!1s0x3135ab862f9f7971:0xd6f61787995e40e8!2m2!1d105.8410907!2d21.012183!1m5!1m1!1s0x3135ab94f02ccb8b:0xc81d73a81aa2f0e0!2m2!1d105.8504746!2d21.0270672!3e0?hl=vi</t>
      </text>
    </comment>
    <comment authorId="0" ref="R174">
      <text>
        <t xml:space="preserve">======
ID#AAAAakniYys
Admin    (2022-06-04 20:26:46)
https://www.google.com/maps/dir/16+P.+V%C5%A9+Mi%C3%AAn,+Y%C3%AAn+Ph%E1%BB%A5,+T%C3%A2y+H%E1%BB%93,+H%C3%A0+N%E1%BB%99i,+Vi%E1%BB%87t+Nam/Tr%C6%B0%E1%BB%9Dng+Ti%E1%BB%83u+h%E1%BB%8Dc+Tr%E1%BA%A7n+Qu%E1%BB%91c+To%E1%BA%A3n,+Nh%C3%A0+Chung,+H%C3%A0ng+Tr%E1%BB%91ng,+Ho%C3%A0n+Ki%E1%BA%BFm,+H%C3%A0+N%E1%BB%99i/@21.039018,105.8258679,14z/data=!3m1!4b1!4m13!4m12!1m5!1m1!1s0x3135abac8eda5cc5:0x69c479d6ee0ddf68!2m2!1d105.8356405!2d21.0527132!1m5!1m1!1s0x3135ab94f02ccb8b:0xc81d73a81aa2f0e0!2m2!1d105.8504746!2d21.0270672?hl=vi</t>
      </text>
    </comment>
    <comment authorId="0" ref="R465">
      <text>
        <t xml:space="preserve">======
ID#AAAAakniYyo
Admin    (2022-06-04 20:26:46)
https://www.google.com/maps/dir/Khu+t%E1%BA%ADp+th%E1%BB%83+7.2+ha,+V%C4%A9nh+Ph%C3%BAc,+Ba+%C4%90%C3%ACnh,+H%C3%A0+N%E1%BB%99i/Tr%C6%B0%E1%BB%9Dng+Ti%E1%BB%83u+h%E1%BB%8Dc+Nam+Trung+Y%C3%AAn,+Khu+%C4%91%C3%B4+th%E1%BB%8B+Nam+Trung+Y%C3%AAn,+C%E1%BA%A7u+Gi%E1%BA%A5y,+H%C3%A0+N%E1%BB%99i/@21.0324267,105.7793486,14z/data=!3m1!4b1!4m14!4m13!1m5!1m1!1s0x3135ab17ac092dcb:0x88a553d91bcc994e!2m2!1d105.8081154!2d21.0429916!1m5!1m1!1s0x3135ab5468e5f871:0xcd70aa5ba3b4cce9!2m2!1d105.7859194!2d21.0181073!3e0?hl=vi</t>
      </text>
    </comment>
    <comment authorId="0" ref="L449">
      <text>
        <t xml:space="preserve">======
ID#AAAAakniYyk
Admin    (2022-06-04 20:26:46)
https://www.google.com/maps/dir/Ng.+99+Xu%C3%A2n+La,+Xu%C3%A2n+La,+T%C3%A2y+H%E1%BB%93,+H%C3%A0+N%E1%BB%99i,+Vi%E1%BB%87t+Nam/Tr%C6%B0%E1%BB%9Dng+Ti%E1%BB%83u+h%E1%BB%8Dc+Chu+V%C4%83n+An,+Th%E1%BB%A5y+Khu%C3%AA,+T%C3%A2y+H%E1%BB%93,+H%C3%A0+N%E1%BB%99i/@21.0510539,105.7935453,14z/data=!3m1!4b1!4m14!4m13!1m5!1m1!1s0x3135aae0a973c571:0xd2244f74a998bb19!2m2!1d105.8056248!2d21.0633777!1m5!1m1!1s0x3135ab08c257101b:0x74f2797adbfd7fa4!2m2!1d105.8177258!2d21.0435931!3e0?hl=vi</t>
      </text>
    </comment>
    <comment authorId="0" ref="O45">
      <text>
        <t xml:space="preserve">======
ID#AAAAakniYyg
Admin    (2022-06-04 20:26:46)
https://www.google.com/maps/dir/Handico+5+Apartment+building,+Gia+Th%E1%BB%A5y,+Long+Bi%C3%AAn,+H%C3%A0+N%E1%BB%99i/Tr%C6%B0%E1%BB%9Dng+Ti%E1%BB%83u+h%E1%BB%8Dc+Nguy%E1%BB%85n+Tri+Ph%C6%B0%C6%A1ng,+Qu%C3%A1n+Th%C3%A1nh,+Ba+%C4%90%C3%ACnh,+H%C3%A0+N%E1%BB%99i/@21.0431814,105.844259,14z/data=!3m1!4b1!4m13!4m12!1m5!1m1!1s0x3135a9784e172b7f:0xbbb1b20bb531313b!2m2!1d105.8856031!2d21.0480028!1m5!1m1!1s0x3135aba57a3628db:0x7b03ee9521d5ab15!2m2!1d105.8382289!2d21.0430718?hl=vi</t>
      </text>
    </comment>
    <comment authorId="0" ref="O479">
      <text>
        <t xml:space="preserve">======
ID#AAAAakniYyc
Admin    (2022-06-04 20:26:46)
https://www.google.com/maps/dir/98+P.+T%E1%BB%AB+Hoa,+Qu%E1%BA%A3ng+An,+T%C3%A2y+H%E1%BB%93,+H%C3%A0+N%E1%BB%99i,+Vi%E1%BB%87t+Nam/Tr%C6%B0%E1%BB%9Dng+Ti%E1%BB%83u+h%E1%BB%8Dc+Ph%C3%BAc+L%E1%BB%A3i,+T%E1%BB%95+8,+Ph%C3%BAc+L%E1%BB%A3i,+Long+Bi%C3%AAn,+H%C3%A0+N%E1%BB%99i/@21.0472879,105.8425145,13z/data=!3m1!4b1!4m14!4m13!1m5!1m1!1s0x3135aa557080beaf:0xdeb6200841cc91a!2m2!1d105.8297275!2d21.0580236!1m5!1m1!1s0x3135a99dfb295555:0xc286fc680279c9a5!2m2!1d105.9250556!2d21.0448809!3e0?hl=vi</t>
      </text>
    </comment>
    <comment authorId="0" ref="I250">
      <text>
        <t xml:space="preserve">======
ID#AAAAakniYyY
Admin    (2022-06-04 20:26:46)
https://www.google.com/maps/dir/Ng.+28+T%E1%BB%A9+Li%C3%AAn,+T%E1%BB%A9+Li%C3%AAn,+T%C3%A2y+H%E1%BB%93,+H%C3%A0+N%E1%BB%99i,+Vi%E1%BB%87t+Nam/Tr%C6%B0%E1%BB%9Dng+THCS+B%E1%BB%93+%C4%90%E1%BB%81,+Ho%C3%A0ng+Nh%C6%B0+Ti%E1%BA%BFp,+B%E1%BB%93+%C4%90%E1%BB%81,+Long+Bi%C3%AAn,+H%C3%A0+N%E1%BB%99i/@21.0757684,105.8281669,13z/data=!4m14!4m13!1m5!1m1!1s0x3135aa56b31919cf:0x300f55c1b3a24da1!2m2!1d105.8351729!2d21.0616471!1m5!1m1!1s0x3135a992049f2f27:0x6849b8e6bd4f1004!2m2!1d105.8799402!2d21.0385814!3e0?hl=vi</t>
      </text>
    </comment>
    <comment authorId="0" ref="L409">
      <text>
        <t xml:space="preserve">======
ID#AAAAakniYyU
Admin    (2022-06-04 20:26:46)
https://www.google.com/maps/dir/28+Ng%C3%B5+31+-+Xu%C3%A2n+Di%E1%BB%87u,+Qu%E1%BA%A3ng+An,+T%C3%A2y+H%E1%BB%93,+H%C3%A0+N%E1%BB%99i/Tr%C6%B0%E1%BB%9Dng+THCS+Nguy%E1%BB%85n+B%E1%BB%89nh+Khi%C3%AAm,+Ng%C3%B5+38+Chu+Huy+M%C3%A2n,+Ph%C3%BAc+%C4%90%E1%BB%93ng,+Long+Bi%C3%AAn,+H%C3%A0+N%E1%BB%99i/@21.0450815,105.8309558,13z/data=!3m1!4b1!4m14!4m13!1m5!1m1!1s0x3135aaf8b411413b:0xa7e915e225b82187!2m2!1d105.8278429!2d21.0620992!1m5!1m1!1s0x3135a9584995a675:0xf49df6136db4553!2m2!1d105.9040666!2d21.0374064!3e0?hl=vi</t>
      </text>
    </comment>
    <comment authorId="0" ref="O24">
      <text>
        <t xml:space="preserve">======
ID#AAAAakniYyQ
Admin    (2022-06-04 20:26:46)
https://www.google.com/maps/dir/50+Xu%C3%A2n+Di%E1%BB%87u,+Qu%E1%BA%A3ng+An,+T%C3%A2y+H%E1%BB%93,+H%C3%A0+N%E1%BB%99i/Tr%C6%B0%E1%BB%9Dng+Ti%E1%BB%83u+h%E1%BB%8Dc+B+th%E1%BB%8B+tr%E1%BA%A5n+V%C4%83n+%C4%90i%E1%BB%83n,+Y%C3%AAn+Ng%C6%B0u,+Tam+Hi%E1%BB%87p,+Thanh+Tr%C3%AC,+H%C3%A0+N%E1%BB%99i/@21.0073882,105.7572509,12z/data=!3m1!4b1!4m13!4m12!1m5!1m1!1s0x3135aaff3662aa8b:0x7666bc464041839f!2m2!1d105.8310936!2d21.0617507!1m5!1m1!1s0x3135adb03219f12b:0xd93b337c3f4c743d!2m2!1d105.8414569!2d20.952834?hl=vi</t>
      </text>
    </comment>
    <comment authorId="0" ref="O380">
      <text>
        <t xml:space="preserve">======
ID#AAAAakniYyM
Admin    (2022-06-04 20:26:46)
https://www.google.com/maps/dir/Ng.+100+V%C3%B5+Ch%C3%AD+C%C3%B4ng,+B%C3%A1i+%C3%82n,+Xu%C3%A2n+La,+T%C3%A2y+H%E1%BB%93,+H%C3%A0+N%E1%BB%99i,+Vi%E1%BB%87t+Nam/Tr%C6%B0%E1%BB%9Dng+Ti%E1%BB%83u+h%E1%BB%8Dc+Minh+Khai+A,+Ng%C3%B5+136+%C4%91%C6%B0%E1%BB%9Dng+C%E1%BA%A7u+Di%E1%BB%85n,+Th%C3%B4n+Ng%E1%BB%8Da+Long,+Minh+Khai,+T%E1%BB%AB+Li%C3%AAm,+Minh+Khai+T%E1%BB%AB+Li%C3%AAm+H%C3%A0+N%E1%BB%99i/@21.0492018,105.7570149,14z/data=!3m1!4b1!4m14!4m13!1m5!1m1!1s0x3135ab21f2707629:0xd81779aaea3821e7!2m2!1d105.8049971!2d21.0532056!1m5!1m1!1s0x313454f0eaa815fb:0xfff0cc34758b6fe1!2m2!1d105.7423664!2d21.0505991!3e0?hl=vi</t>
      </text>
    </comment>
    <comment authorId="0" ref="I389">
      <text>
        <t xml:space="preserve">======
ID#AAAAakniYyI
Admin    (2022-06-04 20:26:46)
https://www.google.com/maps/dir/28+Ng%C3%B5+31+-+Xu%C3%A2n+Di%E1%BB%87u,+Qu%E1%BA%A3ng+An,+T%C3%A2y+H%E1%BB%93,+H%C3%A0+N%E1%BB%99i/Tr%C6%B0%E1%BB%9Dng+Ti%E1%BB%83u+h%E1%BB%8Dc+L%C3%BD+Th%C6%B0%E1%BB%9Dng+Ki%E1%BB%87t,+Ng%E1%BB%8Dc+Thu%E1%BB%B5,+Gia+Th%C6%B0%E1%BB%A3ng,+Ng%E1%BB%8Dc+Th%E1%BB%A5y,+Long+Bi%C3%AAn,+H%C3%A0+N%E1%BB%99i/@21.0490852,105.8295566,14z/data=!3m1!4b1!4m14!4m13!1m5!1m1!1s0x3135aaf8b411413b:0xa7e915e225b82187!2m2!1d105.8278429!2d21.0620992!1m5!1m1!1s0x3135aa2e2ac2c1e1:0x4a4c2d4bd9f20725!2m2!1d105.8643511!2d21.0610969!3e0?hl=vi</t>
      </text>
    </comment>
    <comment authorId="0" ref="I549">
      <text>
        <t xml:space="preserve">======
ID#AAAAakniYyE
Admin    (2022-06-04 20:26:46)
https://www.google.com/maps/dir/12,+19+%C4%90%C6%B0%E1%BB%9Dng+T%C3%B4+Ng%E1%BB%8Dc+V%C3%A2n,+Qu%E1%BA%A3ng+An,+T%C3%A2y+H%E1%BB%93,+H%C3%A0+N%E1%BB%99i,+Vi%E1%BB%87t+Nam/Tr%C6%B0%E1%BB%9Dng+Ti%E1%BB%83u+H%E1%BB%8Dc+Ph%C6%B0%C6%A1ng+Li%C3%AAn,+Ph%E1%BB%91+X%C3%A3+%C4%90%C3%A0n,+Ph%C6%B0%C6%A1ng+Li%C3%AAn,+%C4%90%E1%BB%91ng+%C4%90a,+H%C3%A0+N%E1%BB%99i/@21.0381702,105.810168,13z/data=!3m1!4b1!4m14!4m13!1m5!1m1!1s0x3135aafa080912d7:0xb6d05e21af01c746!2m2!1d105.8248692!2d21.0681552!1m5!1m1!1s0x3135ab870f8b4f69:0x6deb46b32186688a!2m2!1d105.8370287!2d21.0103796!3e0?hl=vi</t>
      </text>
    </comment>
    <comment authorId="0" ref="R585">
      <text>
        <t xml:space="preserve">======
ID#AAAAakniYyA
Admin    (2022-06-04 20:26:46)
https://www.google.com/maps/dir/Ng%C3%B5+9+-+%C4%90%E1%BA%B7ng+Thai+Mai,+Qu%E1%BA%A3ng+An,+T%C3%A2y+H%E1%BB%93,+H%C3%A0+N%E1%BB%99i,+Vi%E1%BB%87t+Nam/Tr%C6%B0%E1%BB%9Dng+Ti%E1%BB%83u+h%E1%BB%8Dc+%C4%90%E1%BB%8Bnh+C%C3%B4ng,+%C4%90%E1%BB%8Bnh+C%C3%B4ng+H%E1%BA%A1,+%C4%90%E1%BB%8Bnh+C%C3%B4ng,+Ho%C3%A0ng+Mai,+H%C3%A0+N%E1%BB%99i/@21.0232238,105.7976533,13z/data=!3m1!4b1!4m13!4m12!1m5!1m1!1s0x3135aaf8eb1a11f5:0xee0f4c82f481dc99!2m2!1d105.8267648!2d21.0639212!1m5!1m1!1s0x3135acf5afed955f:0x1a3e704ba4f7d2ab!2m2!1d105.8267669!2d20.9831714?hl=vi</t>
      </text>
    </comment>
    <comment authorId="0" ref="O559">
      <text>
        <t xml:space="preserve">======
ID#AAAAakniYx8
Admin    (2022-06-04 20:26:46)
https://www.google.com/maps/dir/236,+11+%C4%90.+%C3%82u+C%C6%A1,+Nh%E1%BA%ADt+T%C3%A2n,+T%C3%A2y+H%E1%BB%93,+H%C3%A0+N%E1%BB%99i,+Vi%E1%BB%87t+Nam/Tr%C6%B0%E1%BB%9Dng+Ti%E1%BB%83u+h%E1%BB%8Dc+L%C3%AA+V%C4%83n+T%C3%A1m,+Ngo%CC%83+40+Ta%CC%A3+Quang+B%C6%B0%CC%89u,+B%C3%A1ch+Khoa,+Hai+B%C3%A0+Tr%C6%B0ng,+H%C3%A0+N%E1%BB%99i/@21.038356,105.8097956,13z/data=!3m1!4b1!4m14!4m13!1m5!1m1!1s0x3135aaf6f623c601:0x499319347e92217b!2m2!1d105.8260848!2d21.0714661!1m5!1m1!1s0x3135ac76b977c32d:0xbaeb918a53542992!2m2!1d105.8454552!2d21.0030499!3e0?hl=vi</t>
      </text>
    </comment>
    <comment authorId="0" ref="L484">
      <text>
        <t xml:space="preserve">======
ID#AAAAakniYx4
Admin    (2022-06-04 20:26:46)
https://www.google.com/maps/dir/92+Xu%C3%A2n+Di%E1%BB%87u,+Qu%E1%BA%A3ng+An,+T%C3%A2y+H%E1%BB%93,+H%C3%A0+N%E1%BB%99i/Tr%C6%B0%E1%BB%9Dng+ti%E1%BB%83u+h%E1%BB%8Dc+Minh+Khai,+Ng%C3%B5+Qu%E1%BB%B3nh,+Thanh+Nh%C3%A0n,+Hai+B%C3%A0+Tr%C6%B0ng,+H%C3%A0+N%E1%BB%99i/@21.0230444,105.8116273,13z/data=!4m14!4m13!1m5!1m1!1s0x3135aaf89dc56db3:0x89d59da052f63f2d!2m2!1d105.8301976!2d21.0624516!1m5!1m1!1s0x3135ac752a5d46fb:0xc8bb792b6bc633aa!2m2!1d105.8522402!2d21.0044829!3e0?hl=vi</t>
      </text>
    </comment>
    <comment authorId="0" ref="L425">
      <text>
        <t xml:space="preserve">======
ID#AAAAakniYx0
Admin    (2022-06-04 20:26:46)
https://www.google.com/maps/dir/80+Ph%E1%BB%91+T%E1%BB%AB+Hoa,+Qu%E1%BA%A3ng+An,+T%C3%A2y+H%E1%BB%93,+H%C3%A0+N%E1%BB%99i/Tr%C6%B0%E1%BB%9Dng+Ti%E1%BB%83u+h%E1%BB%8Dc+Trung+Hi%E1%BB%81n,+Ng%C3%B5+Tr%E1%BA%A1i+C%C3%A1,+Tr%C6%B0%C6%A1ng+%C4%90%E1%BB%8Bnh,+Hai+B%C3%A0+Tr%C6%B0ng,+H%C3%A0+N%E1%BB%99i/@21.0262723,105.8125042,13z/data=!3m1!4b1!4m14!4m13!1m5!1m1!1s0x3135aa5575a5ef9f:0xdda1d06b607a9e3a!2m2!1d105.830288!2d21.0585025!1m5!1m1!1s0x3135ac6dad755343:0xa1ed61aee63e2689!2m2!1d105.848881!2d20.9933058!3e0?hl=vi</t>
      </text>
    </comment>
    <comment authorId="0" ref="F34">
      <text>
        <t xml:space="preserve">======
ID#AAAAakniYxw
Admin    (2022-06-04 20:26:46)
https://www.google.com/maps/dir/Ng%C3%B5+32+-+T%C3%B4+Ng%E1%BB%8Dc+V%C3%A2n,+Qu%E1%BA%A3ng+An,+T%C3%A2y+H%E1%BB%93,+H%C3%A0+N%E1%BB%99i,+Vi%E1%BB%87t+Nam/Tr%C6%B0%E1%BB%9Dng+Ti%E1%BB%83u+h%E1%BB%8Dc+Qu%E1%BB%B3nh+Mai,+Ph%E1%BB%91+8%2F3,+Qu%E1%BB%B3nh+Mai,+Hai+B%C3%A0+Tr%C6%B0ng,+H%C3%A0+N%E1%BB%99i/@21.0355749,105.8122144,13z/data=!3m1!4b1!4m13!4m12!1m5!1m1!1s0x3135aaf7699da4e9:0xe2c389926dec0128!2m2!1d105.824776!2d21.0691376!1m5!1m1!1s0x3135ac095b8e2e5f:0xb0806e11da1b8301!2m2!1d105.8590754!2d21.0017778?hl=vi</t>
      </text>
    </comment>
    <comment authorId="0" ref="R305">
      <text>
        <t xml:space="preserve">======
ID#AAAAakniYxs
Admin    (2022-06-04 20:26:46)
https://www.google.com/maps/dir/Ng.+92+%C3%82u+C%C6%A1,+T%E1%BB%A9+Li%C3%AAn,+T%C3%A2y+H%E1%BB%93,+H%C3%A0+N%E1%BB%99i,+Vi%E1%BB%87t+Nam/Tr%C6%B0%E1%BB%9Dng+Ti%E1%BB%83u+h%E1%BB%8Dc+T%C3%A2y+S%C6%A1n,+Ph%E1%BB%91+L%C3%AA+%C4%90%E1%BA%A1i+H%C3%A0nh,+L%C3%AA+%C4%90%E1%BA%A1i+H%C3%A0nh,+Hai+B%C3%A0+Tr%C6%B0ng,+H%C3%A0+N%E1%BB%99i/@21.0381538,105.8089915,13z/data=!3m1!4b1!4m14!4m13!1m5!1m1!1s0x3135aa5684e3a30b:0xca1758dca2d68fde!2m2!1d105.8330569!2d21.0620928!1m5!1m1!1s0x3135ab8bef513655:0x669bdeafc2b80689!2m2!1d105.8468401!2d21.0128814!3e0?hl=vi</t>
      </text>
    </comment>
    <comment authorId="0" ref="O294">
      <text>
        <t xml:space="preserve">======
ID#AAAAakniYxo
Admin    (2022-06-04 20:26:46)
https://www.google.com/maps/dir/Chung+c%C6%B0+Rose+Town+79+Ng%E1%BB%8Dc+H%E1%BB%93i,+S%E1%BB%91+79+%C4%90.+Ng%E1%BB%8Dc+H%E1%BB%93i,+P,+Ho%C3%A0ng+Mai,+H%C3%A0+N%E1%BB%99i,+Vi%E1%BB%87t+Nam/Tr%C6%B0%E1%BB%9Dng+Ti%E1%BB%83u+h%E1%BB%8Dc+Duy%C3%AAn+H%C3%A0,+V%C4%83n+Uy%C3%AAn,+Duy%C3%AAn+H%C3%A0,+Thanh+Tr%C3%AC,+H%C3%A0+N%E1%BB%99i/@20.9434094,105.8439961,14z/data=!3m1!4b1!4m14!4m13!1m5!1m1!1s0x31356d0cbafe60f5:0xeba4f5c1e3a3c4c5!2m2!1d105.8435263!2d20.9597882!1m5!1m1!1s0x3135ae08f1c97c4f:0x8546221d4b420f1f!2m2!1d105.8796899!2d20.9254803!3e0?hl=vi</t>
      </text>
    </comment>
    <comment authorId="0" ref="I555">
      <text>
        <t xml:space="preserve">======
ID#AAAAakniYxk
Admin    (2022-06-04 20:26:46)
https://www.google.com/maps/dir/66+Xu%C3%A2n+Di%E1%BB%87u,+Qu%E1%BA%A3ng+An,+T%C3%A2y+H%E1%BB%93,+H%C3%A0+N%E1%BB%99i/Tr%C6%B0%E1%BB%9Dng+Ti%E1%BB%83u+H%E1%BB%8Dc+Nguy%E1%BB%85n+Du,+Trung+V%C4%83n,+Khu+%C4%91%C3%B4+th%E1%BB%8B+Vinaconex+3,+Trung+V%C4%83n,+T%E1%BB%AB+Li%C3%AAm,+H%C3%A0+N%E1%BB%99i/@21.0357181,105.7738788,13z/data=!3m1!4b1!4m14!4m13!1m5!1m1!1s0x3135aa5621fa0a77:0x86a00659d52c9c4!2m2!1d105.8306574!2d21.0620363!1m5!1m1!1s0x31345363af0a8ea1:0x37e0e4aa6c03bed5!2m2!1d105.7793796!2d20.9939934!3e0?hl=vi</t>
      </text>
    </comment>
    <comment authorId="0" ref="R449">
      <text>
        <t xml:space="preserve">======
ID#AAAAakniYxg
Admin    (2022-06-04 20:26:46)
https://www.google.com/maps/dir/Ng.+99+Xu%C3%A2n+La,+Xu%C3%A2n+La,+T%C3%A2y+H%E1%BB%93,+H%C3%A0+N%E1%BB%99i,+Vi%E1%BB%87t+Nam/Tr%C6%B0%E1%BB%9Dng+Ti%E1%BB%83u+h%E1%BB%8Dc+Nh%E1%BA%ADt+T%C3%A2n,+%C4%90%C6%B0%E1%BB%9Dng+%C3%82u+C%C6%A1,+Nh%E1%BA%ADt+T%C3%A2n,+T%C3%A2y+H%E1%BB%93,+H%C3%A0+N%E1%BB%99i/@21.060935,105.8054101,14z/data=!4m14!4m13!1m5!1m1!1s0x3135aae0a973c571:0xd2244f74a998bb19!2m2!1d105.8056248!2d21.0633777!1m5!1m1!1s0x3135aaf39b266a69:0x9252d7877f875d3f!2m2!1d105.8223333!2d21.076144!3e0?hl=vi</t>
      </text>
    </comment>
    <comment authorId="0" ref="L19">
      <text>
        <t xml:space="preserve">======
ID#AAAAakniYxc
Admin    (2022-06-04 20:26:46)
https://www.google.com/maps/dir/66,+57+M%E1%BB%85+Tr%C3%AC+H%E1%BA%A1,+M%E1%BB%85+Tr%C3%AC,+T%E1%BB%AB+Li%C3%AAm,+H%C3%A0+N%E1%BB%99i,+Vi%E1%BB%87t+Nam/Tr%C6%B0%E1%BB%9Dng+ti%E1%BB%83u+h%E1%BB%8Dc+An+Th%C6%B0%E1%BB%A3ng+A,+Ng%E1%BB%B1+C%C3%A2u,+An+Th%C6%B0%E1%BB%A3ng,+Ho%C3%A0i+%C4%90%E1%BB%A9c,+H%C3%A0+N%E1%BB%99i/@21.0066426,105.7076019,13z/data=!3m1!4b1!4m13!4m12!1m5!1m1!1s0x313454aa959d9867:0x8e418988afc4db93!2m2!1d105.7806086!2d21.0155269!1m5!1m1!1s0x3134541aaaaaaaab:0x46793a183821aa97!2m2!1d105.7048821!2d20.9953371?hl=vi</t>
      </text>
    </comment>
    <comment authorId="0" ref="O285">
      <text>
        <t xml:space="preserve">======
ID#AAAAakniYxY
Admin    (2022-06-04 20:26:46)
https://www.google.com/maps/dir/9%2F12+%C4%90.+Thai+Mai,+Qu%E1%BA%A3ng+An,+T%C3%A2y+H%E1%BB%93,+H%C3%A0+N%E1%BB%99i,+Vi%E1%BB%87t+Nam/Tr%C6%B0%E1%BB%9Dng+THCS+An+D%C6%B0%C6%A1ng,+%C4%90%C6%B0%E1%BB%9Dng+T%C3%B4+Ng%E1%BB%8Dc+V%C3%A2n,+Qu%E1%BA%A3ng+An,+T%C3%A2y+H%E1%BB%93,+H%C3%A0+N%E1%BB%99i/@21.0659708,105.8228365,17z/data=!3m1!4b1!4m14!4m13!1m5!1m1!1s0x3135aaf8dc0977d9:0xe45d8fc91f99df64!2m2!1d105.8268583!2d21.0631387!1m5!1m1!1s0x3135aaf0a9b52e1b:0xd512cf2fb2437b31!2m2!1d105.8226045!2d21.0681932!3e0?hl=vi</t>
      </text>
    </comment>
    <comment authorId="0" ref="I245">
      <text>
        <t xml:space="preserve">======
ID#AAAAakniYxU
Admin    (2022-06-04 20:26:46)
https://www.google.com/maps/dir/Gamuda+Garden,+Asian+Highway+1,+Gamuda+Gardens,+Tr%E1%BA%A7n+Ph%C3%BA,+Ho%C3%A0ng+Mai,+H%C3%A0+N%E1%BB%99i/Tr%C6%B0%E1%BB%9Dng+THCS+Y%C3%AAn+S%E1%BB%9F,+Y%C3%AAn+Duy%C3%AAn,+Y%C3%AAn+S%E1%BB%9F,+Ho%C3%A0ng+Mai,+H%C3%A0+N%E1%BB%99i/@20.9705305,105.8738902,17z/data=!3m1!4b1!4m14!4m13!1m5!1m1!1s0x3135af01b13f017f:0x79e71575c8bf9920!2m2!1d105.8743889!2d20.9733838!1m5!1m1!1s0x3135ac28e396c2d1:0x74667a82bfaf9199!2m2!1d105.8720585!2d20.9680143!3e0?hl=vi</t>
      </text>
    </comment>
    <comment authorId="0" ref="F344">
      <text>
        <t xml:space="preserve">======
ID#AAAAakniYxQ
Admin    (2022-06-04 20:26:46)
https://www.google.com/maps/dir/79+Ng%C3%B5+31+-+Xu%C3%A2n+Di%E1%BB%87u,+Qu%E1%BA%A3ng+An,+T%C3%A2y+H%E1%BB%93,+H%C3%A0+N%E1%BB%99i/Tr%C6%B0%E1%BB%9Dng+Ti%E1%BB%83u+h%E1%BB%8Dc+C%E1%BA%A7u+Di%E1%BB%85n,+C%E1%BA%A7u+Di%E1%BB%85n,+T%E1%BB%AB+Li%C3%AAm,+H%C3%A0+N%E1%BB%99i/@21.0558245,105.7672412,13z/data=!3m1!4b1!4m14!4m13!1m5!1m1!1s0x3135aaff3b59a407:0xb12e96d162c45c23!2m2!1d105.8268839!2d21.0607851!1m5!1m1!1s0x313454c751536bd3:0x43f9c617417f860c!2m2!1d105.7647556!2d21.0391798!3e0?hl=vi</t>
      </text>
    </comment>
    <comment authorId="0" ref="L559">
      <text>
        <t xml:space="preserve">======
ID#AAAAakniYxM
Admin    (2022-06-04 20:26:46)
https://www.google.com/maps/dir/236,+11+%C4%90.+%C3%82u+C%C6%A1,+Nh%E1%BA%ADt+T%C3%A2n,+T%C3%A2y+H%E1%BB%93,+H%C3%A0+N%E1%BB%99i,+Vi%E1%BB%87t+Nam/Tr%C6%B0%E1%BB%9Dng+Ti%E1%BB%83u+h%E1%BB%8Dc+L%C6%B0%C6%A1ng+Y%C3%AAn,+Ng%C3%B5+63+L%C6%B0%C6%A1ng+Y%C3%AAn,+B%E1%BA%A1ch+%C4%90%E1%BA%B1ng,+Hai+B%C3%A0+Tr%C6%B0ng,+H%C3%A0+N%E1%BB%99i/@21.0418931,105.808927,13z/data=!3m1!4b1!4m14!4m13!1m5!1m1!1s0x3135aaf6f623c601:0x499319347e92217b!2m2!1d105.8260848!2d21.0714661!1m5!1m1!1s0x3135abf77c6ca967:0x7d24f3ecc00f388a!2m2!1d105.8637691!2d21.0095645!3e0?hl=vi</t>
      </text>
    </comment>
    <comment authorId="0" ref="O320">
      <text>
        <t xml:space="preserve">======
ID#AAAAakniYxI
Admin    (2022-06-04 20:26:46)
https://www.google.com/maps/dir/161,+21+%C4%90.+N%C6%B0%E1%BB%9Bc+Ph%E1%BA%A7n+Lan,+T%E1%BB%A9+Li%C3%AAn,+T%C3%A2y+H%E1%BB%93,+H%C3%A0+N%E1%BB%99i,+Vi%E1%BB%87t+Nam/Tr%C6%B0%C6%A1%CC%80ng+ti%C3%AA%CC%89u+ho%CC%A3c+Kim+%C4%90%C3%B4%CC%80ng,+%E1%BB%B6+La,+D%C6%B0%C6%A1ng+N%E1%BB%99i,+H%C3%A0+%C4%90%C3%B4ng,+H%C3%A0+N%E1%BB%99i/@21.0236373,105.7128979,12z/data=!3m1!4b1!4m14!4m13!1m5!1m1!1s0x3135aa582d04b36f:0x7506e515b882141c!2m2!1d105.8319856!2d21.0675471!1m5!1m1!1s0x31345304ffffffff:0xe9658a9942322e2d!2m2!1d105.7454761!2d20.9748253!3e0?hl=vi</t>
      </text>
    </comment>
    <comment authorId="0" ref="F230">
      <text>
        <t xml:space="preserve">======
ID#AAAAakniYxE
Admin    (2022-06-04 20:26:46)
https://www.google.com/maps/dir/44+X%C3%B3m+Ch%C3%B9a,+Qu%E1%BA%A3ng+An,+T%C3%A2y+H%E1%BB%93,+H%C3%A0+N%E1%BB%99i,+Vi%E1%BB%87t+Nam/Tr%C6%B0%E1%BB%9Dng+Ti%E1%BB%83u+h%E1%BB%8Dc+Thanh+L%C6%B0%C6%A1ng,+Ng%C3%B5+184+%C4%90%C3%AA+Tr%E1%BA%A7n+Kh%C3%A1t+Ch%C3%A2n,+Thanh+L%C6%B0%C6%A1ng,+Hai+B%C3%A0+Tr%C6%B0ng,+H%C3%A0+N%E1%BB%99i/@21.0339384,105.8235026,13z/data=!3m1!4b1!4m14!4m13!1m5!1m1!1s0x3135aafc7056058b:0xa70d4eb5a95afa26!2m2!1d105.8210701!2d21.0617061!1m5!1m1!1s0x3135abf7c984af19:0x38d63fab6e02436d!2m2!1d105.8615096!2d21.0076987!3e0?hl=vi</t>
      </text>
    </comment>
    <comment authorId="0" ref="I200">
      <text>
        <t xml:space="preserve">======
ID#AAAAakniYxA
Admin    (2022-06-04 20:26:46)
https://www.google.com/maps/dir/17+D%E1%BB%91c+Tam+%C4%90a,+Th%E1%BB%A5y+Khu%C3%AA,+Ba+%C4%90%C3%ACnh,+H%C3%A0+N%E1%BB%99i/Tr%C6%B0%E1%BB%9Dng+Ti%E1%BB%83u+H%E1%BB%8Dc+%C4%90o%C3%A0n+K%E1%BA%BFt,+Ng%C3%B5+216+C%E1%BB%95+Linh,+p.+Long+Bi%C3%AAn,+Long+Bi%C3%AAn,+H%C3%A0+N%E1%BB%99i/@21.0386958,105.8255655,13z/data=!3m1!4b1!4m14!4m13!1m5!1m1!1s0x3135ab0fc9c0b901:0x392a960f7af82ee0!2m2!1d105.8186147!2d21.0428171!1m5!1m1!1s0x3135a940ed89e7b3:0x688c18407d7a84d!2m2!1d105.9025826!2d21.0228855!3e0?hl=vi</t>
      </text>
    </comment>
    <comment authorId="0" ref="O509">
      <text>
        <t xml:space="preserve">======
ID#AAAAakniYw8
Admin    (2022-06-04 20:26:46)
https://www.google.com/maps/dir/50+Ng%C3%B5+31+-+Xu%C3%A2n+Di%E1%BB%87u,+Qu%E1%BA%A3ng+An,+T%C3%A2y+H%E1%BB%93,+H%C3%A0+N%E1%BB%99i,+Vi%E1%BB%87t+Nam/Tr%C6%B0%E1%BB%9Dng+Ti%E1%BB%83u+H%E1%BB%8Dc+D%E1%BB%8Bch+V%E1%BB%8Dng+B,+Nguy%E1%BB%85n+Kh%C3%A1nh+To%C3%A0n,+D%E1%BB%8Bch+V%E1%BB%8Dng,+C%E1%BA%A7u+Gi%E1%BA%A5y,+H%C3%A0+N%E1%BB%99i/@21.0562666,105.7994544,14z/data=!3m1!4b1!4m14!4m13!1m5!1m1!1s0x3135aaff3b436815:0xf40b5e9806ad6028!2m2!1d105.8273025!2d21.0612634!1m5!1m1!1s0x3135ab483fffffff:0xbba88b54ce8786f3!2m2!1d105.7966553!2d21.0384327!3e0?hl=vi</t>
      </text>
    </comment>
    <comment authorId="0" ref="O329">
      <text>
        <t xml:space="preserve">======
ID#AAAAakniYw4
Admin    (2022-06-04 20:26:46)
https://www.google.com/maps/dir/51+Qu%E1%BB%91c+T%E1%BB%AD+Gi%C3%A1m,+V%C4%83n+Ch%C6%B0%C6%A1ng,+%C4%90%E1%BB%91ng+%C4%90a,+H%C3%A0+N%E1%BB%99i/Tr%C6%B0%E1%BB%9Dng+ti%E1%BB%83u+H%E1%BB%8Dc+V%C4%A9nh+H%C6%B0ng,+Ph%E1%BB%91+%C4%90%C3%B4ng+Thi%C3%AAn,+V%C4%A9nh+H%C6%B0ng,+Hai+B%C3%A0+Tr%C6%B0ng,+H%C3%A0+N%E1%BB%99i/@21.0055736,105.8373031,14z/data=!3m1!4b1!4m14!4m13!1m5!1m1!1s0x3135ab995cd4368b:0xe0d0f91a5177a56b!2m2!1d105.836172!2d21.026908!1m5!1m1!1s0x3135aea08bbf8d71:0x7328c59508b7abe0!2m2!1d105.8772937!2d20.9847752!3e0?hl=vi</t>
      </text>
    </comment>
    <comment authorId="0" ref="L389">
      <text>
        <t xml:space="preserve">======
ID#AAAAakniYw0
Admin    (2022-06-04 20:26:46)
https://www.google.com/maps/dir/28+Ng%C3%B5+31+-+Xu%C3%A2n+Di%E1%BB%87u,+Qu%E1%BA%A3ng+An,+T%C3%A2y+H%E1%BB%93,+H%C3%A0+N%E1%BB%99i/Tr%C6%B0%E1%BB%9Dng+Ti%E1%BB%83u+h%E1%BB%8Dc+L%C3%AA+Ng%E1%BB%8Dc+H%C3%A2n,+L%C3%B2+%C4%90%C3%BAc,+Ph%E1%BA%A1m+%C4%90%C3%ACnh+H%E1%BB%93,+Hai+B%C3%A0+Tr%C6%B0ng,+H%C3%A0+N%E1%BB%99i/@21.0399269,105.8260478,14z/data=!3m1!4b1!4m14!4m13!1m5!1m1!1s0x3135aaf8b411413b:0xa7e915e225b82187!2m2!1d105.8278429!2d21.0620992!1m5!1m1!1s0x3135abf242d0639b:0x1bf6818a43aad4c8!2m2!1d105.8561293!2d21.0167981!3e0?hl=vi</t>
      </text>
    </comment>
    <comment authorId="0" ref="O195">
      <text>
        <t xml:space="preserve">======
ID#AAAAakniYww
Admin    (2022-06-04 20:26:46)
https://www.google.com/maps/dir/H%E1%BB%93+G%C6%B0%C6%A1m+Plaza,+Tr%E1%BA%A7n+Ph%C3%BA,+M%E1%BB%99+Lao,+H%C3%A0+%C4%90%C3%B4ng,+H%C3%A0+N%E1%BB%99i/Tr%C6%B0%E1%BB%9Dng+ti%E1%BB%83u+h%E1%BB%8Dc+Ph%C3%BA+L%C6%B0%C6%A1ng+1,+Nh%C3%A2n+Tr%E1%BA%A1ch,+Ph%C3%BA+L%C6%B0%C6%A1ng,+H%C3%A0+%C4%90%C3%B4ng,+H%C3%A0+N%E1%BB%99i/@20.9593095,105.7588248,14z/data=!3m1!4b1!4m14!4m13!1m5!1m1!1s0x3135accd88c1276b:0xc7ec85c744d8874e!2m2!1d105.7856461!2d20.9790317!1m5!1m1!1s0x313453fda9deeb79:0x916d3f91fb5bf444!2m2!1d105.7663598!2d20.9395014!3e0?hl=vi</t>
      </text>
    </comment>
    <comment authorId="0" ref="R30">
      <text>
        <t xml:space="preserve">======
ID#AAAAakniYws
Admin    (2022-06-04 20:26:46)
https://www.google.com/maps/dir/236,+11+%C4%90.+%C3%82u+C%C6%A1,+Nh%E1%BA%ADt+T%C3%A2n,+T%C3%A2y+H%E1%BB%93,+H%C3%A0+N%E1%BB%99i,+Vi%E1%BB%87t+Nam/Tr%C6%B0%E1%BB%9Dng+THCS+Ng%E1%BB%8Dc+L%C3%A2m,+Ng%C3%B5+370+Nguy%E1%BB%85n+V%C4%83n+C%E1%BB%AB,+B%E1%BB%93+%C4%90%E1%BB%81,+Long+Bi%C3%AAn,+H%C3%A0+N%E1%BB%99i/@21.0546588,105.8327952,14z/data=!3m1!4b1!4m13!4m12!1m5!1m1!1s0x3135aaf6f623c601:0x499319347e92217b!2m2!1d105.8260848!2d21.0714661!1m5!1m1!1s0x3135abda7da583e1:0xa534068d69eac35c!2m2!1d105.8761045!2d21.0449735?hl=vi</t>
      </text>
    </comment>
    <comment authorId="0" ref="I90">
      <text>
        <t xml:space="preserve">======
ID#AAAAakniYwo
Admin    (2022-06-04 20:26:46)
https://www.google.com/maps/dir/32,+36+%C4%90%C6%B0%E1%BB%9Dng+T%C3%B4+Ng%E1%BB%8Dc+V%C3%A2n,+Qu%E1%BA%A3ng+An,+T%C3%A2y+H%E1%BB%93,+H%C3%A0+N%E1%BB%99i,+Vi%E1%BB%87t+Nam/Tr%C6%B0%E1%BB%9Dng+Ti%E1%BB%83u+h%E1%BB%8Dc+V%C4%83n+Ch%C6%B0%C6%A1ng,+Ng%C3%B5+V%C4%83n+Ch%C6%B0%C6%A1ng,+V%C4%83n+Ch%C6%B0%C6%A1ng,+%C4%90%E1%BB%91ng+%C4%90a,+H%C3%A0+N%E1%BB%99i/@21.0442201,105.8022566,13z/data=!3m1!4b1!4m13!4m12!1m5!1m1!1s0x3135aaf767ce1d23:0xe5196a4f488a13ed!2m2!1d105.8247933!2d21.0685188!1m5!1m1!1s0x3135ab9ad4f94c3b:0x98d46547a9912d33!2m2!1d105.8379714!2d21.0204282?hl=vi</t>
      </text>
    </comment>
    <comment authorId="0" ref="I465">
      <text>
        <t xml:space="preserve">======
ID#AAAAakniYwk
Admin    (2022-06-04 20:26:46)
https://www.google.com/maps/dir/Khu+t%E1%BA%ADp+th%E1%BB%83+7.2+ha,+V%C4%A9nh+Ph%C3%BAc,+Ba+%C4%90%C3%ACnh,+H%C3%A0+N%E1%BB%99i/Tr%C6%B0%E1%BB%9Dng+Ti%E1%BB%83u+h%E1%BB%8Dc+Nam+Trung+Y%C3%AAn,+Khu+%C4%91%C3%B4+th%E1%BB%8B+Nam+Trung+Y%C3%AAn,+C%E1%BA%A7u+Gi%E1%BA%A5y,+H%C3%A0+N%E1%BB%99i/@21.0324267,105.7793486,14z/data=!3m1!4b1!4m14!4m13!1m5!1m1!1s0x3135ab17ac092dcb:0x88a553d91bcc994e!2m2!1d105.8081154!2d21.0429916!1m5!1m1!1s0x3135ab5468e5f871:0xcd70aa5ba3b4cce9!2m2!1d105.7859194!2d21.0181073!3e0?hl=vi</t>
      </text>
    </comment>
    <comment authorId="0" ref="I50">
      <text>
        <t xml:space="preserve">======
ID#AAAAakniYwg
Admin    (2022-06-04 20:26:46)
https://www.google.com/maps/dir/Ng%C3%B5+28+T%C3%A2y+H%E1%BB%93,+Qu%E1%BA%A3ng+An,+T%C3%A2y+H%E1%BB%93,+H%C3%A0+N%E1%BB%99i,+Vi%E1%BB%87t+Nam/Tr%C6%B0%E1%BB%9Dng+Ti%E1%BB%83u+h%E1%BB%8Dc+Nam+Trung+Y%C3%AAn,+Khu+%C4%91%C3%B4+th%E1%BB%8B+Nam+Trung+Y%C3%AAn,+C%E1%BA%A7u+Gi%E1%BA%A5y,+H%C3%A0+N%E1%BB%99i/@21.0480656,105.7710626,13z/data=!3m1!4b1!4m13!4m12!1m5!1m1!1s0x3135aaf9be7a1623:0x56094cca959605d!2m2!1d105.8248197!2d21.06585!1m5!1m1!1s0x3135ab5468e5f871:0xcd70aa5ba3b4cce9!2m2!1d105.7859194!2d21.0181073?hl=vi</t>
      </text>
    </comment>
    <comment authorId="0" ref="L495">
      <text>
        <t xml:space="preserve">======
ID#AAAAakniYwc
Admin    (2022-06-04 20:26:46)
https://www.google.com/maps/dir/52,+28+%C4%90%C6%B0%E1%BB%9Dng+T%C3%B4+Ng%E1%BB%8Dc+V%C3%A2n,+Qu%E1%BA%A3ng+An,+T%C3%A2y+H%E1%BB%93,+H%C3%A0+N%E1%BB%99i,+Vi%E1%BB%87t+Nam/Tr%C6%B0%E1%BB%9Dng+Ti%E1%BB%83u+h%E1%BB%8Dc+Ngh%C4%A9a+%C4%90%C3%B4,+Ho%C3%A0ng+Qu%E1%BB%91c+Vi%E1%BB%87t,+Ngh%C4%A9a+%C4%90%C3%B4,+C%E1%BA%A7u+Gi%E1%BA%A5y,+H%C3%A0+N%E1%BB%99i/@21.0615585,105.7927952,14z/data=!3m1!4b1!4m14!4m13!1m5!1m1!1s0x3135aaf76419da87:0xade5b14d9eca8c61!2m2!1d105.8250372!2d21.0682658!1m5!1m1!1s0x3135ab253294877b:0xd74f46801b48a8c0!2m2!1d105.7958205!2d21.0468025!3e0?hl=vi</t>
      </text>
    </comment>
    <comment authorId="0" ref="F560">
      <text>
        <t xml:space="preserve">======
ID#AAAAakniYwY
Admin    (2022-06-04 20:26:46)
https://www.google.com/maps/dir/236,+11+%C4%90.+%C3%82u+C%C6%A1,+Nh%E1%BA%ADt+T%C3%A2n,+T%C3%A2y+H%E1%BB%93,+H%C3%A0+N%E1%BB%99i,+Vi%E1%BB%87t+Nam/Tr%C6%B0%E1%BB%9Dng+THCS+An+D%C6%B0%C6%A1ng,+%C4%90%C6%B0%E1%BB%9Dng+T%C3%B4+Ng%E1%BB%8Dc+V%C3%A2n,+Qu%E1%BA%A3ng+An,+T%C3%A2y+H%E1%BB%93,+H%C3%A0+N%E1%BB%99i/@21.0710733,105.8200192,16z/data=!3m1!4b1!4m14!4m13!1m5!1m1!1s0x3135aaf6f623c601:0x499319347e92217b!2m2!1d105.8260848!2d21.0714661!1m5!1m1!1s0x3135aaf0a9b52e1b:0xd512cf2fb2437b31!2m2!1d105.8226045!2d21.0681932!3e0?hl=vi</t>
      </text>
    </comment>
    <comment authorId="0" ref="L305">
      <text>
        <t xml:space="preserve">======
ID#AAAAakniYwU
Admin    (2022-06-04 20:26:46)
https://www.google.com/maps/dir/Ng.+92+%C3%82u+C%C6%A1,+T%E1%BB%A9+Li%C3%AAn,+T%C3%A2y+H%E1%BB%93,+H%C3%A0+N%E1%BB%99i,+Vi%E1%BB%87t+Nam/Tr%C6%B0%E1%BB%9Dng+Ti%E1%BB%83u+h%E1%BB%8Dc+T%C3%A2y+S%C6%A1n,+Ph%E1%BB%91+L%C3%AA+%C4%90%E1%BA%A1i+H%C3%A0nh,+L%C3%AA+%C4%90%E1%BA%A1i+H%C3%A0nh,+Hai+B%C3%A0+Tr%C6%B0ng,+H%C3%A0+N%E1%BB%99i/@21.0381538,105.8089915,13z/data=!3m1!4b1!4m14!4m13!1m5!1m1!1s0x3135aa5684e3a30b:0xca1758dca2d68fde!2m2!1d105.8330569!2d21.0620928!1m5!1m1!1s0x3135ab8bef513655:0x669bdeafc2b80689!2m2!1d105.8468401!2d21.0128814!3e0?hl=vi</t>
      </text>
    </comment>
    <comment authorId="0" ref="F309">
      <text>
        <t xml:space="preserve">======
ID#AAAAakniYwQ
Admin    (2022-06-04 20:26:46)
https://www.google.com/maps/dir/196+%C4%90%C6%B0%E1%BB%9Dng+%C3%82u+C%C6%A1,+T%E1%BB%A9+Li%C3%AAn,+T%C3%A2y+H%E1%BB%93,+H%C3%A0+N%E1%BB%99i/Tr%C6%B0%E1%BB%9Dng+Ti%E1%BB%83u+h%E1%BB%8Dc+Ph%C3%BA+%C4%90%C3%B4,+Ph%E1%BB%91+Ph%C3%BA+%C4%90%C3%B4,+l%C3%A0ng+Ph%C3%BA+%C4%90%C3%B4,+Ph%C3%BA+%C4%90%C3%B4,+T%E1%BB%AB+Li%C3%AAm,+H%C3%A0+N%E1%BB%99i/@21.0401027,105.7627746,13z/data=!3m1!4b1!4m14!4m13!1m5!1m1!1s0x3135aa57d3b63f4f:0x6bcca594c0ad5393!2m2!1d105.8295502!2d21.0647667!1m5!1m1!1s0x313453583af3121d:0xabab06353583d4ee!2m2!1d105.7695049!2d21.0132887!3e0?hl=vi</t>
      </text>
    </comment>
    <comment authorId="0" ref="O20">
      <text>
        <t xml:space="preserve">======
ID#AAAAakniYwM
Admin    (2022-06-04 20:26:46)
https://www.google.com/maps/dir/66,+57+M%E1%BB%85+Tr%C3%AC+H%E1%BA%A1,+M%E1%BB%85+Tr%C3%AC,+T%E1%BB%AB+Li%C3%AAm,+H%C3%A0+N%E1%BB%99i,+Vi%E1%BB%87t+Nam/Tr%C6%B0%E1%BB%9Dng+Ti%E1%BB%83u+H%E1%BB%8Dc+X%C3%A3+%C4%90%E1%BB%A9c+Giang,+Giang+X%C3%A1,+%C4%90%E1%BB%A9c+Giang,+Ho%C3%A0i+%C4%90%E1%BB%A9c,+H%C3%A0+N%E1%BB%99i/@21.0404388,105.7090166,13z/data=!3m1!4b1!4m13!4m12!1m5!1m1!1s0x313454aa959d9867:0x8e418988afc4db93!2m2!1d105.7806086!2d21.0155269!1m5!1m1!1s0x31345430314e01f5:0x8c04b8e7b3c6ae4b!2m2!1d105.7056473!2d21.062636?hl=vi</t>
      </text>
    </comment>
    <comment authorId="0" ref="I114">
      <text>
        <t xml:space="preserve">======
ID#AAAAakniYwI
Admin    (2022-06-04 20:26:46)
https://www.google.com/maps/dir/128+P.+V%C5%A9+Mi%C3%AAn,+Y%C3%AAn+Ph%E1%BB%A5,+T%C3%A2y+H%E1%BB%93,+H%C3%A0+N%E1%BB%99i,+Vi%E1%BB%87t+Nam/Tr%C6%B0%E1%BB%9Dng+THCS+L%C3%BD+Th%C6%B0%E1%BB%9Dng+Ki%E1%BB%87t,+Ph%E1%BB%91+Nguy%E1%BB%85n+Khuy%E1%BA%BFn,+V%C4%83n+Mi%E1%BA%BFu,+%C4%90%E1%BB%91ng+%C4%90a,+H%C3%A0+N%E1%BB%99i/@21.0408406,105.8223868,14z/data=!3m1!4b1!4m13!4m12!1m5!1m1!1s0x3135abab420cd6b3:0xedbd8761928a62be!2m2!1d105.8338901!2d21.0539784!1m5!1m1!1s0x3135ab99ad18134f:0x6a03181c8780ea63!2m2!1d105.8383366!2d21.0288097?hl=vi</t>
      </text>
    </comment>
    <comment authorId="0" ref="O344">
      <text>
        <t xml:space="preserve">======
ID#AAAAakniYwE
Admin    (2022-06-04 20:26:46)
https://www.google.com/maps/dir/79+Ng%C3%B5+31+-+Xu%C3%A2n+Di%E1%BB%87u,+Qu%E1%BA%A3ng+An,+T%C3%A2y+H%E1%BB%93,+H%C3%A0+N%E1%BB%99i/Tr%C6%B0%E1%BB%9Dng+Ti%E1%BB%83u+h%E1%BB%8Dc+%C4%90%E1%BA%A1i+%C3%81ng,+%C4%90%E1%BA%A1i+%C3%81ng,+Thanh+Tr%C3%AC,+H%C3%A0+N%E1%BB%99i/@20.984826,105.7641727,12z/data=!3m1!4b1!4m14!4m13!1m5!1m1!1s0x3135aaff3b59a407:0xb12e96d162c45c23!2m2!1d105.8268839!2d21.0607851!1m5!1m1!1s0x3135b27d411fb485:0x7c9c1ba1b7581252!2m2!1d105.8302455!2d20.90629!3e0?hl=vi</t>
      </text>
    </comment>
    <comment authorId="0" ref="O340">
      <text>
        <t xml:space="preserve">======
ID#AAAAakniYwA
Admin    (2022-06-04 20:26:46)
https://www.google.com/maps/dir/107+Xu%C3%A2n+Di%E1%BB%87u,+Qu%E1%BA%A3ng+An,+T%C3%A2y+H%E1%BB%93,+H%C3%A0+N%E1%BB%99i/Tr%C6%B0%E1%BB%9Dng+Ti%E1%BB%83u+h%E1%BB%8Dc+D%E1%BB%8Bch+V%E1%BB%8Dng+A,+Xu%C3%A2n+Th%E1%BB%A7y,+l%C3%A0ng+V%C3%B2ng,+D%E1%BB%8Bch+V%E1%BB%8Dng+H%E1%BA%ADu,+C%E1%BA%A7u+Gi%E1%BA%A5y,+H%C3%A0+N%E1%BB%99i/@21.0558245,105.7682171,13z/data=!3m1!4b1!4m14!4m13!1m5!1m1!1s0x3135aaf77784f4ad:0x67186e54a9e17f1d!2m2!1d105.8259395!2d21.0685012!1m5!1m1!1s0x3135ab4aec09d629:0x8746feff494f2c76!2m2!1d105.7836524!2d21.0352022!3e0?hl=vi</t>
      </text>
    </comment>
    <comment authorId="0" ref="F464">
      <text>
        <t xml:space="preserve">======
ID#AAAAakniYv8
Admin    (2022-06-04 20:26:46)
https://www.google.com/maps/dir/Khu+t%E1%BA%ADp+th%E1%BB%83+7.2+ha,+V%C4%A9nh+Ph%C3%BAc,+Ba+%C4%90%C3%ACnh,+H%C3%A0+N%E1%BB%99i/Tr%C6%B0%E1%BB%9Dng+Ti%E1%BB%83u+h%E1%BB%8Dc+B+th%E1%BB%8B+tr%E1%BA%A5n+V%C4%83n+%C4%90i%E1%BB%83n,+Y%C3%AAn+Ng%C6%B0u,+Tam+Hi%E1%BB%87p,+Thanh+Tr%C3%AC,+H%C3%A0+N%E1%BB%99i/@20.9997774,105.7794952,13z/data=!3m1!4b1!4m14!4m13!1m5!1m1!1s0x3135ab17ac092dcb:0x88a553d91bcc994e!2m2!1d105.8081154!2d21.0429916!1m5!1m1!1s0x3135adb03219f12b:0xd93b337c3f4c743d!2m2!1d105.8414569!2d20.952834!3e0?hl=vi</t>
      </text>
    </comment>
    <comment authorId="0" ref="I564">
      <text>
        <t xml:space="preserve">======
ID#AAAAakniYv4
Admin    (2022-06-04 20:26:46)
https://www.google.com/maps/dir/70+P.+T%E1%BB%AB+Hoa,+Qu%E1%BA%A3ng+An,+T%C3%A2y+H%E1%BB%93,+H%C3%A0+N%E1%BB%99i,+Vi%E1%BB%87t+Nam/Tr%C6%B0%E1%BB%9Dng+THCS+Xu%C3%A2n+La,+Xu%C3%A2n+La,+T%C3%A2y+H%E1%BB%93,+H%C3%A0+N%E1%BB%99i/@21.0721798,105.8025862,14z/data=!3m1!4b1!4m14!4m13!1m5!1m1!1s0x3135aa55979ffb91:0xc850199d5859101b!2m2!1d105.830434!2d21.0586256!1m5!1m1!1s0x3135aae0c92ceddb:0xfdb9e2072c435da4!2m2!1d105.8065279!2d21.0648307!3e0?hl=vi</t>
      </text>
    </comment>
    <comment authorId="0" ref="O259">
      <text>
        <t xml:space="preserve">======
ID#AAAAakniYv0
Admin    (2022-06-04 20:26:46)
https://www.google.com/maps/dir/28+%C4%90%E1%BB%97+%C4%90%E1%BB%A9c+D%E1%BB%A5c,+M%E1%BB%85+Tr%C3%AC,+T%E1%BB%AB+Li%C3%AAm,+H%C3%A0+N%E1%BB%99i/Tr%C6%B0%E1%BB%9Dng+Ti%E1%BB%83u+h%E1%BB%8Dc+Tr%E1%BA%A7n+Qu%E1%BB%91c+To%E1%BA%A3n,+Nh%C3%A0+Chung,+H%C3%A0ng+Tr%E1%BB%91ng,+Ho%C3%A0n+Ki%E1%BA%BFm,+H%C3%A0+N%E1%BB%99i/@21.0135347,105.7804146,16z/data=!4m14!4m13!1m5!1m1!1s0x3135acab518fef7d:0x3185e670b4bce869!2m2!1d105.7825092!2d21.0088033!1m5!1m1!1s0x3135ab94f02ccb8b:0xc81d73a81aa2f0e0!2m2!1d105.8504746!2d21.0270672!3e0?hl=vi</t>
      </text>
    </comment>
    <comment authorId="0" ref="R495">
      <text>
        <t xml:space="preserve">======
ID#AAAAakniYvw
Admin    (2022-06-04 20:26:46)
https://www.google.com/maps/dir/52,+28+%C4%90%C6%B0%E1%BB%9Dng+T%C3%B4+Ng%E1%BB%8Dc+V%C3%A2n,+Qu%E1%BA%A3ng+An,+T%C3%A2y+H%E1%BB%93,+H%C3%A0+N%E1%BB%99i,+Vi%E1%BB%87t+Nam/Tr%C6%B0%E1%BB%9Dng+Ti%E1%BB%83u+h%E1%BB%8Dc+Ngh%C4%A9a+%C4%90%C3%B4,+Ho%C3%A0ng+Qu%E1%BB%91c+Vi%E1%BB%87t,+Ngh%C4%A9a+%C4%90%C3%B4,+C%E1%BA%A7u+Gi%E1%BA%A5y,+H%C3%A0+N%E1%BB%99i/@21.0615585,105.7927952,14z/data=!3m1!4b1!4m14!4m13!1m5!1m1!1s0x3135aaf76419da87:0xade5b14d9eca8c61!2m2!1d105.8250372!2d21.0682658!1m5!1m1!1s0x3135ab253294877b:0xd74f46801b48a8c0!2m2!1d105.7958205!2d21.0468025!3e0?hl=vi</t>
      </text>
    </comment>
    <comment authorId="0" ref="O164">
      <text>
        <t xml:space="preserve">======
ID#AAAAakniYvs
Admin    (2022-06-04 20:26:46)
https://www.google.com/maps/dir/98+P.+T%E1%BB%AB+Hoa,+Qu%E1%BA%A3ng+An,+T%C3%A2y+H%E1%BB%93,+H%C3%A0+N%E1%BB%99i,+Vi%E1%BB%87t+Nam/Tr%C6%B0%E1%BB%9Dng+Ti%E1%BB%83u+H%E1%BB%8Dc+Long+Bi%C3%AAn,+%C4%90%C6%B0%E1%BB%9Dng+B%C3%A1t+Kh%E1%BB%91i,+C%E1%BB%B1+Kh%E1%BB%91i,+Long+Bi%C3%AAn,+H%C3%A0+N%E1%BB%99i/@21.0351354,105.8324959,13z/data=!3m1!4b1!4m13!4m12!1m5!1m1!1s0x3135aa557080beaf:0xdeb6200841cc91a!2m2!1d105.8297275!2d21.0580236!1m5!1m1!1s0x3135a936cabf4387:0xd21aa04e9f84a611!2m2!1d105.9053036!2d21.0095711?hl=vi</t>
      </text>
    </comment>
    <comment authorId="0" ref="F450">
      <text>
        <t xml:space="preserve">======
ID#AAAAakniYvo
Admin    (2022-06-04 20:26:46)
https://www.google.com/maps/dir/Ng.+99+Xu%C3%A2n+La,+Xu%C3%A2n+La,+T%C3%A2y+H%E1%BB%93,+H%C3%A0+N%E1%BB%99i,+Vi%E1%BB%87t+Nam/Tr%C6%B0%E1%BB%9Dng+PTCS+Nguy%E1%BB%85n+%C4%90%C3%ACnh+Chi%E1%BB%83u+H%C3%A0+N%E1%BB%99i,+L%E1%BA%A1c+Trung,+V%C4%A9nh+Tuy,+Hai+B%C3%A0+Tr%C6%B0ng,+H%C3%A0+N%E1%BB%99i/@21.0400026,105.7967626,13z/data=!3m1!4b1!4m14!4m13!1m5!1m1!1s0x3135aae0a973c571:0xd2244f74a998bb19!2m2!1d105.8056248!2d21.0633777!1m5!1m1!1s0x3135ac08f25adfcb:0x6b037e6e9b62e4d6!2m2!1d105.862794!2d21.0025776!3e0?hl=vi</t>
      </text>
    </comment>
    <comment authorId="0" ref="I305">
      <text>
        <t xml:space="preserve">======
ID#AAAAakniYvk
Admin    (2022-06-04 20:26:46)
https://www.google.com/maps/dir/Ng.+92+%C3%82u+C%C6%A1,+T%E1%BB%A9+Li%C3%AAn,+T%C3%A2y+H%E1%BB%93,+H%C3%A0+N%E1%BB%99i,+Vi%E1%BB%87t+Nam/Tr%C6%B0%E1%BB%9Dng+Ti%E1%BB%83u+h%E1%BB%8Dc+T%C3%A2y+S%C6%A1n,+Ph%E1%BB%91+L%C3%AA+%C4%90%E1%BA%A1i+H%C3%A0nh,+L%C3%AA+%C4%90%E1%BA%A1i+H%C3%A0nh,+Hai+B%C3%A0+Tr%C6%B0ng,+H%C3%A0+N%E1%BB%99i/@21.0381538,105.8089915,13z/data=!3m1!4b1!4m14!4m13!1m5!1m1!1s0x3135aa5684e3a30b:0xca1758dca2d68fde!2m2!1d105.8330569!2d21.0620928!1m5!1m1!1s0x3135ab8bef513655:0x669bdeafc2b80689!2m2!1d105.8468401!2d21.0128814!3e0?hl=vi</t>
      </text>
    </comment>
    <comment authorId="0" ref="L349">
      <text>
        <t xml:space="preserve">======
ID#AAAAakniYvg
Admin    (2022-06-04 20:26:46)
https://www.google.com/maps/dir/92+Xu%C3%A2n+Di%E1%BB%87u,+Qu%E1%BA%A3ng+An,+T%C3%A2y+H%E1%BB%93,+H%C3%A0+N%E1%BB%99i/Tr%C6%B0%E1%BB%9Dng+Ti%E1%BB%83u+h%E1%BB%8Dc+Y%C3%AAn+H%C3%B2a,+Ph%E1%BB%91+H%E1%BA%A1+Y%C3%AAn+Quy%E1%BA%BFt,+Y%C3%AAn+Ho%C3%A0,+C%E1%BA%A7u+Gi%E1%BA%A5y,+H%C3%A0+N%E1%BB%99i/@21.0457922,105.7817857,13z/data=!3m1!4b1!4m14!4m13!1m5!1m1!1s0x3135aaf89dc56db3:0x89d59da052f63f2d!2m2!1d105.8301976!2d21.0624516!1m5!1m1!1s0x3135ab5a6e0c6e17:0xd57f35472c675c7a!2m2!1d105.7938834!2d21.0203126!3e0?hl=vi</t>
      </text>
    </comment>
    <comment authorId="0" ref="I379">
      <text>
        <t xml:space="preserve">======
ID#AAAAakniYvc
Admin    (2022-06-04 20:26:46)
https://www.google.com/maps/dir/Ng.+100+V%C3%B5+Ch%C3%AD+C%C3%B4ng,+B%C3%A1i+%C3%82n,+Xu%C3%A2n+La,+T%C3%A2y+H%E1%BB%93,+H%C3%A0+N%E1%BB%99i,+Vi%E1%BB%87t+Nam/Tr%C6%B0%E1%BB%9Dng+Ti%E1%BB%83u+H%E1%BB%8Dc+Phan+%C4%90%C3%ACnh+Gi%C3%B3t,+Ng%E1%BB%A5y+Nh%C6%B0+Kon+Tum,+Nh%C3%A2n+Ch%C3%ADnh,+Thanh+Xu%C3%A2n,+H%C3%A0+N%E1%BB%99i/@21.0281231,105.7721831,13z/data=!3m1!4b1!4m14!4m13!1m5!1m1!1s0x3135ab21f2707629:0xd81779aaea3821e7!2m2!1d105.8049971!2d21.0532056!1m5!1m1!1s0x3135ac98639a5497:0xc80aabff65804512!2m2!1d105.806427!2d21.002895!3e0?hl=vi</t>
      </text>
    </comment>
    <comment authorId="0" ref="L164">
      <text>
        <t xml:space="preserve">======
ID#AAAAakniYvY
Admin    (2022-06-04 20:26:46)
https://www.google.com/maps/dir/98+P.+T%E1%BB%AB+Hoa,+Qu%E1%BA%A3ng+An,+T%C3%A2y+H%E1%BB%93,+H%C3%A0+N%E1%BB%99i,+Vi%E1%BB%87t+Nam/Tr%C6%B0%E1%BB%9Dng+Ti%E1%BB%83u+h%E1%BB%8Dc+Th%E1%BA%A1ch+B%C3%A0n+B,+Ph%E1%BB%91+Ng%E1%BB%8Dc+Tr%C3%AC,+Th%E1%BA%A1ch+B%C3%A0n,+Long+Bi%C3%AAn,+H%C3%A0+N%E1%BB%99i/@21.0310845,105.8369877,13z/data=!3m1!4b1!4m13!4m12!1m5!1m1!1s0x3135aa557080beaf:0xdeb6200841cc91a!2m2!1d105.8297275!2d21.0580236!1m5!1m1!1s0x3135a922f7daaf61:0xfe469040ff85d784!2m2!1d105.9141362!2d21.0225318?hl=vi</t>
      </text>
    </comment>
    <comment authorId="0" ref="I334">
      <text>
        <t xml:space="preserve">======
ID#AAAAakniYvU
Admin    (2022-06-04 20:26:46)
https://www.google.com/maps/dir/219+Ph%C3%B4%CC%81+Trung+Ki%CC%81nh,+Y%C3%AAn+Ho%C3%A0,+C%E1%BA%A7u+Gi%E1%BA%A5y,+H%C3%A0+N%E1%BB%99i/Tr%C6%B0%E1%BB%9Dng+Ti%E1%BB%83u+h%E1%BB%8Dc+B%C3%A0+Tri%E1%BB%87u,+Th%C3%A1i+Phi%C3%AAn,+L%C3%AA+%C4%90%E1%BA%A1i+H%C3%A0nh,+Hai+B%C3%A0+Tr%C6%B0ng,+H%C3%A0+N%E1%BB%99i/@21.0091616,105.8034985,14z/data=!3m1!4b1!4m14!4m13!1m5!1m1!1s0x3135ab50d9500a4f:0x3490fb756ccc73a6!2m2!1d105.7915598!2d21.0200639!1m5!1m1!1s0x3135ab8b03307a6d:0x87f1a44ca05f9ff8!2m2!1d105.8504566!2d21.0106748!3e0?hl=vi</t>
      </text>
    </comment>
    <comment authorId="0" ref="F314">
      <text>
        <t xml:space="preserve">======
ID#AAAAakniYvQ
Admin    (2022-06-04 20:26:46)
https://www.google.com/maps/dir/107+Xu%C3%A2n+Di%E1%BB%87u,+Qu%E1%BA%A3ng+An,+T%C3%A2y+H%E1%BB%93,+H%C3%A0+N%E1%BB%99i/Tr%C6%B0%E1%BB%9Dng+Ti%E1%BB%83u+h%E1%BB%8Dc+Ngh%C4%A9a+T%C3%A2n,+T%C3%B4+Hi%E1%BB%87u,+Khu+t%E1%BA%ADp+th%E1%BB%83+Ngh%C4%A9a+T%C3%A2n,+Ngh%C4%A9a+T%C3%A2n,+C%E1%BA%A7u+Gi%E1%BA%A5y,+H%C3%A0+N%E1%BB%99i/@21.0600903,105.7932689,14z/data=!3m1!4b1!4m14!4m13!1m5!1m1!1s0x3135aaf77784f4ad:0x67186e54a9e17f1d!2m2!1d105.8259395!2d21.0685012!1m5!1m1!1s0x3135ab30a241547d:0xbb0cc0abdbc22d6e!2m2!1d105.7954941!2d21.0423357!3e0?hl=vi</t>
      </text>
    </comment>
    <comment authorId="0" ref="O569">
      <text>
        <t xml:space="preserve">======
ID#AAAAakniYvM
Admin    (2022-06-04 20:26:46)
https://www.google.com/maps/dir/161+Xu%C3%A2n+La,+Xu%C3%A2n+T%E1%BA%A3o,+T%C3%A2y+H%E1%BB%93,+H%C3%A0+N%E1%BB%99i/Tr%C6%B0%E1%BB%9Dng+ti%E1%BB%83u+h%E1%BB%8Dc+Ho%C3%A0ng+Di%E1%BB%87u,+%C4%90%E1%BB%99i+C%E1%BA%A5n,+C%E1%BB%91ng+V%E1%BB%8B,+Ba+%C4%90%C3%ACnh,+H%C3%A0+N%E1%BB%99i/@21.0522187,105.7876498,14z/data=!3m1!4b1!4m13!4m12!1m5!1m1!1s0x3135aadd20f8a6b9:0x68351b29a169357b!2m2!1d105.802459!2d21.0684745!1m5!1m1!1s0x3135ab15a982d401:0x3fbdcfd6a9deef51!2m2!1d105.8078009!2d21.0373585?hl=vi</t>
      </text>
    </comment>
    <comment authorId="0" ref="O140">
      <text>
        <t xml:space="preserve">======
ID#AAAAakniYvI
Admin    (2022-06-04 20:26:46)
https://www.google.com/maps/dir/98+P.+T%E1%BB%AB+Hoa,+Qu%E1%BA%A3ng+An,+T%C3%A2y+H%E1%BB%93,+H%C3%A0+N%E1%BB%99i,+Vi%E1%BB%87t+Nam/Tr%C6%B0%E1%BB%9Dng+Ti%E1%BB%83u+h%E1%BB%8Dc+H%E1%BB%93+T%C3%B9ng+M%E1%BA%ADu,+Ph%C3%BA+Di%E1%BB%85n,+Nam+T%E1%BB%AB+Li%C3%AAm,+H%C3%A0+N%E1%BB%99i/@21.0754509,105.788957,14z/data=!4m13!4m12!1m5!1m1!1s0x3135aa557080beaf:0xdeb6200841cc91a!2m2!1d105.8297275!2d21.0580236!1m5!1m1!1s0x313454c488f79179:0xe2f4378c96e90fab!2m2!1d105.7652339!2d21.0476137?hl=vi</t>
      </text>
    </comment>
    <comment authorId="0" ref="L514">
      <text>
        <t xml:space="preserve">======
ID#AAAAakmu4jU
Admin    (2022-06-04 20:26:46)
https://www.google.com/maps/dir/377+%C4%90%C6%B0%E1%BB%9Dng+%C3%82u+C%C6%A1,+Nh%E1%BA%ADt+T%C3%A2n,+T%C3%A2y+H%E1%BB%93,+H%C3%A0+N%E1%BB%99i/Tr%C6%B0%E1%BB%9Dng+THCS+Tam+H%E1%BB%8B%C3%AAp,+Hu%E1%BB%B3nh+Cung,+Tam+Hi%E1%BB%87p,+Thanh+Tr%C3%AC,+H%C3%A0+N%E1%BB%99i/@21.014083,105.7505958,12z/data=!3m1!4b1!4m14!4m13!1m5!1m1!1s0x3135aaf408f6afab:0xcd2ac471b96415cd!2m2!1d105.8227927!2d21.0750258!1m5!1m1!1s0x3135ada7eb71043f:0x294f147237050d3f!2m2!1d105.8303141!2d20.9501534!3e0?hl=vi</t>
      </text>
    </comment>
    <comment authorId="0" ref="L444">
      <text>
        <t xml:space="preserve">======
ID#AAAAakmu4jQ
Admin    (2022-06-04 20:26:46)
https://www.google.com/maps/dir/Chung+c%C6%B0+Rose+Town+79+Ng%E1%BB%8Dc+H%E1%BB%93i,+%C4%90%C6%B0%E1%BB%9Dng+Ng%E1%BB%8Dc+H%E1%BB%93i,+P,+Ho%C3%A0ng+Li%E1%BB%87t,+Ho%C3%A0ng+Mai,+H%C3%A0+N%E1%BB%99i/Tr%C6%B0%E1%BB%9Dng+Ti%E1%BB%83u+h%E1%BB%8Dc+%C4%90%E1%BA%A1i+%C3%81ng,+%C4%90%E1%BA%A1i+%C3%81ng,+Thanh+Tr%C3%AC,+H%C3%A0+N%E1%BB%99i/@20.9317347,105.8065369,13z/data=!3m1!4b1!4m14!4m13!1m5!1m1!1s0x31356d0cbafe60f5:0xeba4f5c1e3a3c4c5!2m2!1d105.8435263!2d20.9597882!1m5!1m1!1s0x3135b27d411fb485:0x7c9c1ba1b7581252!2m2!1d105.8302455!2d20.90629!3e0?hl=vi</t>
      </text>
    </comment>
    <comment authorId="0" ref="R75">
      <text>
        <t xml:space="preserve">======
ID#AAAAakmu4jM
Admin    (2022-06-04 20:26:46)
https://www.google.com/maps/dir/92+Xu%C3%A2n+Di%E1%BB%87u,+Qu%E1%BA%A3ng+An,+T%C3%A2y+H%E1%BB%93,+H%C3%A0+N%E1%BB%99i/Tr%C6%B0%E1%BB%9Dng+Ti%E1%BB%83u+h%E1%BB%8Dc+Ngh%C4%A9a+%C4%90%C3%B4,+Ho%C3%A0ng+Qu%E1%BB%91c+Vi%E1%BB%87t,+Ngh%C4%A9a+%C4%90%C3%B4,+C%E1%BA%A7u+Gi%E1%BA%A5y,+H%C3%A0+N%E1%BB%99i/@21.0590002,105.8052018,14z/data=!3m1!4b1!4m13!4m12!1m5!1m1!1s0x3135aaf89dc56db3:0x89d59da052f63f2d!2m2!1d105.8301976!2d21.0624516!1m5!1m1!1s0x3135ab253294877b:0xd74f46801b48a8c0!2m2!1d105.7958205!2d21.0468025?hl=vi</t>
      </text>
    </comment>
    <comment authorId="0" ref="R369">
      <text>
        <t xml:space="preserve">======
ID#AAAAakmu4jI
Admin    (2022-06-04 20:26:46)
https://www.google.com/maps/dir/The+Legend+109+Nguy%E1%BB%85n+Tu%C3%A2n,+Nguy%E1%BB%85n+Tu%C3%A2n,+Nh%C3%A2n+Ch%C3%ADnh,+Thanh+Xu%C3%A2n,+H%C3%A0+N%E1%BB%99i/Tr%C6%B0%E1%BB%9Dng+Ti%E1%BB%83u+h%E1%BB%8Dc+V%C4%83n+Ch%C6%B0%C6%A1ng,+Ng%C3%B5+V%C4%83n+Ch%C6%B0%C6%A1ng,+V%C4%83n+Ch%C6%B0%C6%A1ng,+%C4%90%E1%BB%91ng+%C4%90a,+H%C3%A0+N%E1%BB%99i/@21.0080771,105.8024954,14z/data=!3m1!4b1!4m14!4m13!1m5!1m1!1s0x3135acbcd0426251:0x697a2b811c9b6fd2!2m2!1d105.8020521!2d20.9998794!1m5!1m1!1s0x3135ab9ad4f94c3b:0x98d46547a9912d33!2m2!1d105.8379714!2d21.0204282!3e0?hl=vi</t>
      </text>
    </comment>
    <comment authorId="0" ref="O345">
      <text>
        <t xml:space="preserve">======
ID#AAAAakmu4jE
Admin    (2022-06-04 20:26:46)
https://www.google.com/maps/dir/79+Ng%C3%B5+31+-+Xu%C3%A2n+Di%E1%BB%87u,+Qu%E1%BA%A3ng+An,+T%C3%A2y+H%E1%BB%93,+H%C3%A0+N%E1%BB%99i/Tr%C6%B0%E1%BB%9Dng+Ti%E1%BB%83u+h%E1%BB%8Dc+C%E1%BA%A7u+Di%E1%BB%85n,+C%E1%BA%A7u+Di%E1%BB%85n,+T%E1%BB%AB+Li%C3%AAm,+H%C3%A0+N%E1%BB%99i/@21.0558245,105.7672412,13z/data=!3m1!4b1!4m14!4m13!1m5!1m1!1s0x3135aaff3b59a407:0xb12e96d162c45c23!2m2!1d105.8268839!2d21.0607851!1m5!1m1!1s0x313454c751536bd3:0x43f9c617417f860c!2m2!1d105.7647556!2d21.0391798!3e0?hl=vi</t>
      </text>
    </comment>
    <comment authorId="0" ref="I175">
      <text>
        <t xml:space="preserve">======
ID#AAAAakmu4jA
Admin    (2022-06-04 20:26:46)
https://www.google.com/maps/dir/16+P.+V%C5%A9+Mi%C3%AAn,+Y%C3%AAn+Ph%E1%BB%A5,+T%C3%A2y+H%E1%BB%93,+H%C3%A0+N%E1%BB%99i,+Vi%E1%BB%87t+Nam/Tr%C6%B0%E1%BB%9Dng+Ti%E1%BB%83u+H%E1%BB%8Dc+Nguy%E1%BB%85n+Trung+Tr%E1%BB%B1c,+Ph%E1%BA%A1m+H%E1%BB%93ng+Th%C3%A1i,+Nguy%E1%BB%85n+Trung+Tr%E1%BB%B1c,+Ba+%C4%90%C3%ACnh,+H%C3%A0+N%E1%BB%99i/@21.0510793,105.831836,15z/data=!3m1!4b1!4m13!4m12!1m5!1m1!1s0x3135abac8eda5cc5:0x69c479d6ee0ddf68!2m2!1d105.8356405!2d21.0527132!1m5!1m1!1s0x3135abb9eaf27d17:0x1c19fe19a9b170f7!2m2!1d105.8467577!2d21.04325?hl=vi</t>
      </text>
    </comment>
    <comment authorId="0" ref="O444">
      <text>
        <t xml:space="preserve">======
ID#AAAAakmu4i8
Admin    (2022-06-04 20:26:46)
https://www.google.com/maps/dir/Chung+c%C6%B0+Rose+Town+79+Ng%E1%BB%8Dc+H%E1%BB%93i,+%C4%90%C6%B0%E1%BB%9Dng+Ng%E1%BB%8Dc+H%E1%BB%93i,+P,+Ho%C3%A0ng+Li%E1%BB%87t,+Ho%C3%A0ng+Mai,+H%C3%A0+N%E1%BB%99i/Tr%C6%B0%E1%BB%9Dng+ti%E1%BB%83u+h%E1%BB%8Dc+V%C4%A9nh+Qu%E1%BB%B3nh,+%C3%8Dch+Vinh,+V%C4%A9nh+Qu%E1%BB%B3nh,+Thanh+Tr%C3%AC,+H%C3%A0+N%E1%BB%99i/@20.9474155,105.8226349,14z/data=!3m1!4b1!4m14!4m13!1m5!1m1!1s0x31356d0cbafe60f5:0xeba4f5c1e3a3c4c5!2m2!1d105.8435263!2d20.9597882!1m5!1m1!1s0x3135ad9ea781be69:0x75f93c2fc9c15a83!2m2!1d105.8338628!2d20.9336662!3e0?hl=vi</t>
      </text>
    </comment>
    <comment authorId="0" ref="I160">
      <text>
        <t xml:space="preserve">======
ID#AAAAakmu4i4
Admin    (2022-06-04 20:26:46)
https://www.google.com/maps/dir/50+Ng%C3%B5+31+-+Xu%C3%A2n+Di%E1%BB%87u,+Qu%E1%BA%A3ng+An,+T%C3%A2y+H%E1%BB%93,+H%C3%A0+N%E1%BB%99i,+Vi%E1%BB%87t+Nam/Tr%C6%B0%E1%BB%9Dng+Ti%E1%BB%83u+h%E1%BB%8Dc+T%C3%A2y+S%C6%A1n,+Ph%E1%BB%91+L%C3%AA+%C4%90%E1%BA%A1i+H%C3%A0nh,+L%C3%AA+%C4%90%E1%BA%A1i+H%C3%A0nh,+Hai+B%C3%A0+Tr%C6%B0ng,+H%C3%A0+N%E1%BB%99i/@21.0372598,105.804468,13z/data=!3m1!4b1!4m13!4m12!1m5!1m1!1s0x3135aaff3b436815:0xf40b5e9806ad6028!2m2!1d105.8273025!2d21.0612634!1m5!1m1!1s0x3135ab8bef513655:0x669bdeafc2b80689!2m2!1d105.8468401!2d21.0128814?hl=vi</t>
      </text>
    </comment>
    <comment authorId="0" ref="L374">
      <text>
        <t xml:space="preserve">======
ID#AAAAakmu4i0
Admin    (2022-06-04 20:26:46)
https://www.google.com/maps/dir/28+Xu%C3%A2n+Di%E1%BB%87u,+Qu%E1%BA%A3ng+An,+T%C3%A2y+H%E1%BB%93,+H%C3%A0+N%E1%BB%99i/Tr%C6%B0%E1%BB%9Dng+Ti%E1%BB%83u+h%E1%BB%8Dc+Long+Bi%C3%AAn,+%C4%90%C6%B0%E1%BB%9Dng+B%C3%A1t+Kh%E1%BB%91i,+p.+Long+Bi%C3%AAn,+Long+Bi%C3%AAn,+H%C3%A0+N%E1%BB%99i/@21.0428501,105.8435061,14z/data=!3m1!4b1!4m14!4m13!1m5!1m1!1s0x3135aa542aed0d51:0x165433f153abf75e!2m2!1d105.832097!2d21.0612613!1m5!1m1!1s0x3135a942e19b243d:0xe6b5a42b764dce72!2m2!1d105.8899536!2d21.0243606!3e0?hl=vi</t>
      </text>
    </comment>
    <comment authorId="0" ref="R459">
      <text>
        <t xml:space="preserve">======
ID#AAAAakmu4iw
Admin    (2022-06-04 20:26:46)
https://www.google.com/maps/dir/28+Ng%C3%B5+31+-+Xu%C3%A2n+Di%E1%BB%87u,+Qu%E1%BA%A3ng+An,+T%C3%A2y+H%E1%BB%93,+H%C3%A0+N%E1%BB%99i/Tr%C6%B0%E1%BB%9Dng+Ti%E1%BB%83u+h%E1%BB%8Dc+Nh%E1%BA%ADt+T%C3%A2n,+%C4%90%C6%B0%E1%BB%9Dng+%C3%82u+C%C6%A1,+Nh%E1%BA%ADt+T%C3%A2n,+T%C3%A2y+H%E1%BB%93,+H%C3%A0+N%E1%BB%99i/@21.0691218,105.8169957,15z/data=!3m1!4b1!4m14!4m13!1m5!1m1!1s0x3135aaf8b411413b:0xa7e915e225b82187!2m2!1d105.8278429!2d21.0620992!1m5!1m1!1s0x3135aaf39b266a69:0x9252d7877f875d3f!2m2!1d105.8223333!2d21.076144!3e0?hl=vi</t>
      </text>
    </comment>
    <comment authorId="0" ref="L174">
      <text>
        <t xml:space="preserve">======
ID#AAAAakmu4is
Admin    (2022-06-04 20:26:46)
https://www.google.com/maps/dir/16+P.+V%C5%A9+Mi%C3%AAn,+Y%C3%AAn+Ph%E1%BB%A5,+T%C3%A2y+H%E1%BB%93,+H%C3%A0+N%E1%BB%99i,+Vi%E1%BB%87t+Nam/Tr%C6%B0%E1%BB%9Dng+Ti%E1%BB%83u+h%E1%BB%8Dc+Trung+Hi%E1%BB%81n,+Ng%C3%B5+Tr%E1%BA%A1i+C%C3%A1,+Tr%C6%B0%C6%A1ng+%C4%90%E1%BB%8Bnh,+Hai+B%C3%A0+Tr%C6%B0ng,+H%C3%A0+N%E1%BB%99i/@21.0229625,105.8055824,13z/data=!3m1!4b1!4m13!4m12!1m5!1m1!1s0x3135abac8eda5cc5:0x69c479d6ee0ddf68!2m2!1d105.8356405!2d21.0527132!1m5!1m1!1s0x3135ac6dad755343:0xa1ed61aee63e2689!2m2!1d105.848881!2d20.9933058?hl=vi</t>
      </text>
    </comment>
    <comment authorId="0" ref="L454">
      <text>
        <t xml:space="preserve">======
ID#AAAAakmu4io
Admin    (2022-06-04 20:26:46)
https://www.google.com/maps/dir/24+Ng%C3%B5+31+-+Xu%C3%A2n+Di%E1%BB%87u,+Qu%E1%BA%A3ng+An,+T%C3%A2y+H%E1%BB%93,+H%C3%A0+N%E1%BB%99i/Tr%C6%B0%E1%BB%9Dng+PTCS+Nguy%E1%BB%85n+%C4%90%C3%ACnh+Chi%E1%BB%83u+H%C3%A0+N%E1%BB%99i,+L%E1%BA%A1c+Trung,+V%C4%A9nh+Tuy,+Hai+B%C3%A0+Tr%C6%B0ng,+H%C3%A0+N%E1%BB%99i/@21.0329003,105.811697,13z/data=!3m1!4b1!4m14!4m13!1m5!1m1!1s0x3135aaf8b6b356c9:0xf581794475513660!2m2!1d105.8279271!2d21.0621859!1m5!1m1!1s0x3135ac08f25adfcb:0x6b037e6e9b62e4d6!2m2!1d105.862794!2d21.0025776!3e0?hl=vi</t>
      </text>
    </comment>
    <comment authorId="0" ref="R25">
      <text>
        <t xml:space="preserve">======
ID#AAAAakmu4ik
Admin    (2022-06-04 20:26:46)
https://www.google.com/maps/dir/50+Xu%C3%A2n+Di%E1%BB%87u,+Qu%E1%BA%A3ng+An,+T%C3%A2y+H%E1%BB%93,+H%C3%A0+N%E1%BB%99i/Tr%C6%B0%E1%BB%9Dng+ti%E1%BB%83u+h%E1%BB%8Dc+Tr%E1%BA%A7n+Ph%C3%BA,+ph%C3%A2n+hi%E1%BB%87u+2,+M%E1%BB%99+Lao,+H%C3%A0+%C4%90%C3%B4ng,+H%C3%A0+N%E1%BB%99i/@21.0267966,105.745663,12z/data=!3m1!4b1!4m13!4m12!1m5!1m1!1s0x3135aaff3662aa8b:0x7666bc464041839f!2m2!1d105.8310936!2d21.0617507!1m5!1m1!1s0x3134532d4eeca61b:0x4bdcf0639d56409e!2m2!1d105.7816059!2d20.9782377?hl=vi</t>
      </text>
    </comment>
    <comment authorId="0" ref="F245">
      <text>
        <t xml:space="preserve">======
ID#AAAAakmu4ig
Admin    (2022-06-04 20:26:46)
https://www.google.com/maps/dir/Gamuda+Garden,+Asian+Highway+1,+Gamuda+Gardens,+Tr%E1%BA%A7n+Ph%C3%BA,+Ho%C3%A0ng+Mai,+H%C3%A0+N%E1%BB%99i/Tr%C6%B0%E1%BB%9Dng+THCS+Tr%E1%BA%A7n+Ph%C3%BA,+%C4%90%C6%B0%E1%BB%9Dng+Khuy%E1%BA%BFn+L%C6%B0%C6%A1ng,+Tr%E1%BA%A7n+Ph%C3%BA,+Ho%C3%A0ng+Mai,+H%C3%A0+N%E1%BB%99i/@20.9692252,105.8724018,16z/data=!3m1!4b1!4m14!4m13!1m5!1m1!1s0x3135af01b13f017f:0x79e71575c8bf9920!2m2!1d105.8743889!2d20.9733838!1m5!1m1!1s0x3135ae9bb2193c41:0x9b93dbe348c53470!2m2!1d105.8844736!2d20.9731562!3e0?hl=vi</t>
      </text>
    </comment>
    <comment authorId="0" ref="I309">
      <text>
        <t xml:space="preserve">======
ID#AAAAakmu4ic
Admin    (2022-06-04 20:26:46)
https://www.google.com/maps/dir/196+%C4%90%C6%B0%E1%BB%9Dng+%C3%82u+C%C6%A1,+T%E1%BB%A9+Li%C3%AAn,+T%C3%A2y+H%E1%BB%93,+H%C3%A0+N%E1%BB%99i/Tr%C6%B0%E1%BB%9Dng+ti%E1%BB%83u+h%E1%BB%8Dc+Ph%C6%B0%C6%A1ng+Li%E1%BB%87t,+Ph%E1%BB%91+Ph%C6%B0%C6%A1ng+Li%E1%BB%87t,+Ph%C6%B0%C6%A1ng+Li%E1%BB%87t,+Thanh+Xu%C3%A2n,+H%C3%A0+N%E1%BB%99i/@21.0374588,105.7847808,13z/data=!3m1!4b1!4m14!4m13!1m5!1m1!1s0x3135aa57d3b63f4f:0x6bcca594c0ad5393!2m2!1d105.8295502!2d21.0647667!1m5!1m1!1s0x3135ac7ad2fd69ab:0x10ec20f8894b3600!2m2!1d105.8383924!2d20.9972055!3e0?hl=vi</t>
      </text>
    </comment>
    <comment authorId="0" ref="R385">
      <text>
        <t xml:space="preserve">======
ID#AAAAakmu4iY
Admin    (2022-06-04 20:26:46)
https://www.google.com/maps/dir/28+Ng%C3%B5+31+-+Xu%C3%A2n+Di%E1%BB%87u,+Qu%E1%BA%A3ng+An,+T%C3%A2y+H%E1%BB%93,+H%C3%A0+N%E1%BB%99i/Tr%C6%B0%E1%BB%9Dng+Ti%E1%BB%83u+h%E1%BB%8Dc+T%C3%A2y+S%C6%A1n,+Ph%E1%BB%91+L%C3%AA+%C4%90%E1%BA%A1i+H%C3%A0nh,+L%C3%AA+%C4%90%E1%BA%A1i+H%C3%A0nh,+Hai+B%C3%A0+Tr%C6%B0ng,+H%C3%A0+N%E1%BB%99i/@21.037847,105.8068397,13z/data=!3m1!4b1!4m14!4m13!1m5!1m1!1s0x3135aaf8b411413b:0xa7e915e225b82187!2m2!1d105.8278429!2d21.0620992!1m5!1m1!1s0x3135ab8bef513655:0x669bdeafc2b80689!2m2!1d105.8468401!2d21.0128814!3e0?hl=vi</t>
      </text>
    </comment>
    <comment authorId="0" ref="L445">
      <text>
        <t xml:space="preserve">======
ID#AAAAakmu4iU
Admin    (2022-06-04 20:26:46)
https://www.google.com/maps/dir/Chung+c%C6%B0+Rose+Town+79+Ng%E1%BB%8Dc+H%E1%BB%93i,+%C4%90%C6%B0%E1%BB%9Dng+Ng%E1%BB%8Dc+H%E1%BB%93i,+P,+Ho%C3%A0ng+Li%E1%BB%87t,+Ho%C3%A0ng+Mai,+H%C3%A0+N%E1%BB%99i/Tr%C6%B0%E1%BB%9Dng+ti%E1%BB%83u+h%E1%BB%8Dc+V%C4%A9nh+Qu%E1%BB%B3nh,+%C3%8Dch+Vinh,+V%C4%A9nh+Qu%E1%BB%B3nh,+Thanh+Tr%C3%AC,+H%C3%A0+N%E1%BB%99i/@20.9474155,105.8226349,14z/data=!3m1!4b1!4m14!4m13!1m5!1m1!1s0x31356d0cbafe60f5:0xeba4f5c1e3a3c4c5!2m2!1d105.8435263!2d20.9597882!1m5!1m1!1s0x3135ad9ea781be69:0x75f93c2fc9c15a83!2m2!1d105.8338628!2d20.9336662!3e0?hl=vi</t>
      </text>
    </comment>
    <comment authorId="0" ref="F455">
      <text>
        <t xml:space="preserve">======
ID#AAAAakmu4iQ
Admin    (2022-06-04 20:26:46)
https://www.google.com/maps/dir/24+Ng%C3%B5+31+-+Xu%C3%A2n+Di%E1%BB%87u,+Qu%E1%BA%A3ng+An,+T%C3%A2y+H%E1%BB%93,+H%C3%A0+N%E1%BB%99i/Tr%C6%B0%E1%BB%9Dng+Ti%E1%BB%83u+h%E1%BB%8Dc+Chu+V%C4%83n+An,+Th%E1%BB%A5y+Khu%C3%AA,+T%C3%A2y+H%E1%BB%93,+H%C3%A0+N%E1%BB%99i/@21.0490852,105.8294867,14z/data=!4m14!4m13!1m5!1m1!1s0x3135aaf8b6b356c9:0xf581794475513660!2m2!1d105.8279271!2d21.0621859!1m5!1m1!1s0x3135ab08c257101b:0x74f2797adbfd7fa4!2m2!1d105.8177258!2d21.0435931!3e0?hl=vi</t>
      </text>
    </comment>
    <comment authorId="0" ref="I244">
      <text>
        <t xml:space="preserve">======
ID#AAAAakmu4iM
Admin    (2022-06-04 20:26:46)
https://www.google.com/maps/dir/Gamuda+Garden,+Asian+Highway+1,+Gamuda+Gardens,+Tr%E1%BA%A7n+Ph%C3%BA,+Ho%C3%A0ng+Mai,+H%C3%A0+N%E1%BB%99i/Tr%C6%B0%E1%BB%9Dng+THCS+Ho%C3%A0ng+V%C4%83n+Th%E1%BB%A5,+Ho%C3%A0ng+V%C4%83n+Th%E1%BB%A5,+Ho%C3%A0ng+Mai,+H%C3%A0+N%E1%BB%99i/@20.9803834,105.8549268,15z/data=!3m1!4b1!4m14!4m13!1m5!1m1!1s0x3135af01b13f017f:0x79e71575c8bf9920!2m2!1d105.8743889!2d20.9733838!1m5!1m1!1s0x3135ac134eb04c4b:0xc492829804e7ba2f!2m2!1d105.8529742!2d20.9908319!3e0?hl=vi</t>
      </text>
    </comment>
    <comment authorId="0" ref="O200">
      <text>
        <t xml:space="preserve">======
ID#AAAAakmu4iI
Admin    (2022-06-04 20:26:46)
https://www.google.com/maps/dir/17+D%E1%BB%91c+Tam+%C4%90a,+Th%E1%BB%A5y+Khu%C3%AA,+Ba+%C4%90%C3%ACnh,+H%C3%A0+N%E1%BB%99i/Tr%C6%B0%E1%BB%9Dng+Ti%C3%AA%CC%89u+ho%CC%A3c+Trung+Y%C3%AAn,+Nguy%E1%BB%85n+Ch%C3%A1nh,+Khu+%C4%91%C3%B4+th%E1%BB%8B+Nam+Trung+Y%C3%AAn,+Trung+Ho%C3%A0,+C%E1%BA%A7u+Gi%E1%BA%A5y,+H%C3%A0+N%E1%BB%99i/@21.0257258,105.7880122,14z/data=!3m1!4b1!4m14!4m13!1m5!1m1!1s0x3135ab0fc9c0b901:0x392a960f7af82ee0!2m2!1d105.8186147!2d21.0428171!1m5!1m1!1s0x3135aca7ddd1a65d:0x97f9b1bdd892918b!2m2!1d105.7940758!2d21.0111921!3e0?hl=vi</t>
      </text>
    </comment>
    <comment authorId="0" ref="L369">
      <text>
        <t xml:space="preserve">======
ID#AAAAakmu4iE
Admin    (2022-06-04 20:26:46)
https://www.google.com/maps/dir/The+Legend+109+Nguy%E1%BB%85n+Tu%C3%A2n,+Nguy%E1%BB%85n+Tu%C3%A2n,+Nh%C3%A2n+Ch%C3%ADnh,+Thanh+Xu%C3%A2n,+H%C3%A0+N%E1%BB%99i/Tr%C6%B0%E1%BB%9Dng+PTCS+Nguy%E1%BB%85n+%C4%90%C3%ACnh+Chi%E1%BB%83u+H%C3%A0+N%E1%BB%99i,+L%E1%BA%A1c+Trung,+V%C4%A9nh+Tuy,+Hai+B%C3%A0+Tr%C6%B0ng,+H%C3%A0+N%E1%BB%99i/@20.9995144,105.8149103,14z/data=!3m1!4b1!4m14!4m13!1m5!1m1!1s0x3135acbcd0426251:0x697a2b811c9b6fd2!2m2!1d105.8020521!2d20.9998794!1m5!1m1!1s0x3135ac08f25adfcb:0x6b037e6e9b62e4d6!2m2!1d105.862794!2d21.0025776!3e0?hl=vi</t>
      </text>
    </comment>
    <comment authorId="0" ref="L439">
      <text>
        <t xml:space="preserve">======
ID#AAAAakmu4iA
Admin    (2022-06-04 20:26:46)
https://www.google.com/maps/dir/107+Xu%C3%A2n+Di%E1%BB%87u,+Qu%E1%BA%A3ng+An,+T%C3%A2y+H%E1%BB%93,+H%C3%A0+N%E1%BB%99i/Tr%C6%B0%E1%BB%9Dng+Ti%E1%BB%83u+h%E1%BB%8Dc+Nh%E1%BA%ADt+T%C3%A2n,+%C4%90%C6%B0%E1%BB%9Dng+%C3%82u+C%C6%A1,+Nh%E1%BA%ADt+T%C3%A2n,+T%C3%A2y+H%E1%BB%93,+H%C3%A0+N%E1%BB%99i/@21.0596044,105.8247301,15z/data=!4m14!4m13!1m5!1m1!1s0x3135aaf77784f4ad:0x67186e54a9e17f1d!2m2!1d105.8259395!2d21.0685012!1m5!1m1!1s0x3135aaf39b266a69:0x9252d7877f875d3f!2m2!1d105.8223333!2d21.076144!3e0?hl=vi</t>
      </text>
    </comment>
    <comment authorId="0" ref="L225">
      <text>
        <t xml:space="preserve">======
ID#AAAAakmu4h8
Admin    (2022-06-04 20:26:46)
https://www.google.com/maps/dir/66+Xu%C3%A2n+Di%E1%BB%87u,+Qu%E1%BA%A3ng+An,+T%C3%A2y+H%E1%BB%93,+H%C3%A0+N%E1%BB%99i/Tr%C6%B0%E1%BB%9Dng+THCS+%C4%90%E1%BB%8Bnh+C%C3%B4ng,+%C4%90%E1%BB%8Bnh+C%C3%B4ng+H%E1%BA%A1,+%C4%90%E1%BB%8Bnh+C%C3%B4ng,+Ho%C3%A0ng+Mai,+H%C3%A0+N%E1%BB%99i/@21.021732,105.7976533,13z/data=!3m1!4b1!4m14!4m13!1m5!1m1!1s0x3135aa5621fa0a77:0x86a00659d52c9c4!2m2!1d105.8306574!2d21.0620363!1m5!1m1!1s0x3135acf5a8fac62b:0xbb91f728e20dd8c3!2m2!1d105.8262637!2d20.9834377!3e0?hl=vi</t>
      </text>
    </comment>
    <comment authorId="0" ref="R405">
      <text>
        <t xml:space="preserve">======
ID#AAAAakmu4h4
Admin    (2022-06-04 20:26:46)
https://www.google.com/maps/dir/236,+7+%C4%90.+%C3%82u+C%C6%A1,+T%E1%BB%A9+Li%C3%AAn,+T%C3%A2y+H%E1%BB%93,+H%C3%A0+N%E1%BB%99i,+Vi%E1%BB%87t+Nam/Tr%C6%B0%E1%BB%9Dng+ti%E1%BB%83u+h%E1%BB%8Dc+Trung+V%C4%83n,+Trung+V%C4%83n,+Nam+T%E1%BB%AB+Li%C3%AAm,+H%C3%A0+N%E1%BB%99i/@21.0450634,105.7840104,13z/data=!4m14!4m13!1m5!1m1!1s0x3135aa8d47f6bb0b:0x32df44c30f55ddb!2m2!1d105.8187787!2d21.0808515!1m5!1m1!1s0x3134534910000001:0x9d01e52ecd764c4!2m2!1d105.7847736!2d20.9901605!3e0?hl=vi</t>
      </text>
    </comment>
    <comment authorId="0" ref="O205">
      <text>
        <t xml:space="preserve">======
ID#AAAAakmu4h0
Admin    (2022-06-04 20:26:46)
https://www.google.com/maps/dir/58+P.+T%E1%BB%AB+Hoa,+Qu%E1%BA%A3ng+An,+T%C3%A2y+H%E1%BB%93,+H%C3%A0+N%E1%BB%99i,+Vi%E1%BB%87t+Nam/Tr%C6%B0%E1%BB%9Dng+Ti%E1%BB%83u+h%E1%BB%8Dc+L%C3%AA+V%C4%83n+T%C3%A1m,+Ngo%CC%83+40+Ta%CC%A3+Quang+B%C6%B0%CC%89u,+B%C3%A1ch+Khoa,+Hai+B%C3%A0+Tr%C6%B0ng,+H%C3%A0+N%E1%BB%99i/@21.0309477,105.8125042,13z/data=!3m1!4b1!4m14!4m13!1m5!1m1!1s0x3135aa55a5d37107:0xa816107f9a6a3e2f!2m2!1d105.830759!2d21.0588938!1m5!1m1!1s0x3135ac76b977c32d:0xbaeb918a53542992!2m2!1d105.8454552!2d21.0030499!3e0?hl=vi</t>
      </text>
    </comment>
    <comment authorId="0" ref="O584">
      <text>
        <t xml:space="preserve">======
ID#AAAAakmu4hw
Admin    (2022-06-04 20:26:46)
https://www.google.com/maps/dir/Ng%C3%B5+9+-+%C4%90%E1%BA%B7ng+Thai+Mai,+Qu%E1%BA%A3ng+An,+T%C3%A2y+H%E1%BB%93,+H%C3%A0+N%E1%BB%99i,+Vi%E1%BB%87t+Nam/Tr%C6%B0%E1%BB%9Dng+Ti%E1%BB%83u+h%E1%BB%8Dc+%C4%90%E1%BA%A1i+Kim,+%C4%90%C6%B0%E1%BB%9Dng+Kim+Giang,+Kim+V%C4%83n,+%C4%90%E1%BA%A1i+Kim,+Ho%C3%A0ng+Mai,+H%C3%A0+N%E1%BB%99i/@21.0189034,105.759409,12z/data=!3m1!4b1!4m13!4m12!1m5!1m1!1s0x3135aaf8eb1a11f5:0xee0f4c82f481dc99!2m2!1d105.8267648!2d21.0639212!1m5!1m1!1s0x3135acf1241cd4dd:0x68928afd2f46821c!2m2!1d105.8223129!2d20.9783725?hl=vi</t>
      </text>
    </comment>
    <comment authorId="0" ref="R129">
      <text>
        <t xml:space="preserve">======
ID#AAAAakmu4hs
Admin    (2022-06-04 20:26:45)
https://www.google.com/maps/dir/65+To+Ngoc+Van,+%C4%90%C6%B0%E1%BB%9Dng+T%C3%B4+Ng%E1%BB%8Dc+V%C3%A2n,+Qu%E1%BA%A3ng+An,+T%C3%A2y+H%E1%BB%93,+H%C3%A0+N%E1%BB%99i/Tr%C6%B0%E1%BB%9Dng+Ti%E1%BB%83u+h%E1%BB%8Dc+T%C3%A2y+S%C6%A1n,+Ph%E1%BB%91+L%C3%AA+%C4%90%E1%BA%A1i+H%C3%A0nh,+L%C3%AA+%C4%90%E1%BA%A1i+H%C3%A0nh,+Hai+B%C3%A0+Tr%C6%B0ng,+H%C3%A0+N%E1%BB%99i/@21.0404504,105.8021036,13z/data=!3m1!4b1!4m13!4m12!1m5!1m1!1s0x3135aaf0a8302a9d:0xa0134f69a67a00e4!2m2!1d105.8225736!2d21.0681069!1m5!1m1!1s0x3135ab8bef513655:0x669bdeafc2b80689!2m2!1d105.8468401!2d21.0128814?hl=vi</t>
      </text>
    </comment>
    <comment authorId="0" ref="R270">
      <text>
        <t xml:space="preserve">======
ID#AAAAakmu4ho
Admin    (2022-06-04 20:26:45)
https://www.google.com/maps/dir/699+%C4%90%C6%B0%E1%BB%9Dng+L%E1%BA%A1c+Long+Qu%C3%A2n,+Ph%C3%BA+Th%C6%B0%E1%BB%A3ng,+T%C3%A2y+H%E1%BB%93,+H%C3%A0+N%E1%BB%99i/Tr%C6%B0%E1%BB%9Dng+Ti%E1%BB%83u+h%E1%BB%8Dc+Phan+Chu+Trinh,+Nguy%E1%BB%85n+Th%C3%A1i+H%E1%BB%8Dc,+%C4%90i%E1%BB%87n+Bi%C3%AAn,+Ba+%C4%90%C3%ACnh,+H%C3%A0+N%E1%BB%99i/@21.0593389,105.7983643,14z/data=!4m14!4m13!1m5!1m1!1s0x3135aaef2f704c73:0x705b424e58b79bf4!2m2!1d105.8169418!2d21.0804006!1m5!1m1!1s0x3135ab984881d2d3:0xcb34a710c6e037f9!2m2!1d105.8392439!2d21.0297764!3e0?hl=vi</t>
      </text>
    </comment>
    <comment authorId="0" ref="L525">
      <text>
        <t xml:space="preserve">======
ID#AAAAakmu4hk
Admin    (2022-06-04 20:26:45)
https://www.google.com/maps/dir/35,+19+%C4%90%E1%BA%B7ng+Thai+Mai,+Qu%E1%BA%A3ng+An,+T%C3%A2y+H%E1%BB%93,+H%C3%A0+N%E1%BB%99i,+Vi%E1%BB%87t+Nam/Tr%C6%B0%E1%BB%9Dng+Ti%E1%BB%83u+H%E1%BB%8Dc+D%E1%BB%8Bch+V%E1%BB%8Dng+B,+Nguy%E1%BB%85n+Kh%C3%A1nh+To%C3%A0n,+D%E1%BB%8Bch+V%E1%BB%8Dng,+C%E1%BA%A7u+Gi%E1%BA%A5y,+H%C3%A0+N%E1%BB%99i/@21.0562666,105.7994544,14z/data=!3m1!4b1!4m14!4m13!1m5!1m1!1s0x3135aaf8c1a4a4ff:0xfc525853d6d57d0f!2m2!1d105.8242489!2d21.0624246!1m5!1m1!1s0x3135ab483fffffff:0xbba88b54ce8786f3!2m2!1d105.7966553!2d21.0384327!3e0?hl=vi</t>
      </text>
    </comment>
    <comment authorId="0" ref="R269">
      <text>
        <t xml:space="preserve">======
ID#AAAAakmu4hg
Admin    (2022-06-04 20:26:45)
https://www.google.com/maps/dir/699+%C4%90%C6%B0%E1%BB%9Dng+L%E1%BA%A1c+Long+Qu%C3%A2n,+Ph%C3%BA+Th%C6%B0%E1%BB%A3ng,+T%C3%A2y+H%E1%BB%93,+H%C3%A0+N%E1%BB%99i/Tr%C6%B0%E1%BB%9Dng+Ti%E1%BB%83u+h%E1%BB%8Dc+Phan+Chu+Trinh,+Nguy%E1%BB%85n+Th%C3%A1i+H%E1%BB%8Dc,+%C4%90i%E1%BB%87n+Bi%C3%AAn,+Ba+%C4%90%C3%ACnh,+H%C3%A0+N%E1%BB%99i/@21.0593389,105.7983643,14z/data=!4m14!4m13!1m5!1m1!1s0x3135aaef2f704c73:0x705b424e58b79bf4!2m2!1d105.8169418!2d21.0804006!1m5!1m1!1s0x3135ab984881d2d3:0xcb34a710c6e037f9!2m2!1d105.8392439!2d21.0297764!3e0?hl=vi</t>
      </text>
    </comment>
    <comment authorId="0" ref="R24">
      <text>
        <t xml:space="preserve">======
ID#AAAAakmu4hc
Admin    (2022-06-04 20:26:45)
https://www.google.com/maps/dir/50+Xu%C3%A2n+Di%E1%BB%87u,+Qu%E1%BA%A3ng+An,+T%C3%A2y+H%E1%BB%93,+H%C3%A0+N%E1%BB%99i/Tr%C6%B0%E1%BB%9Dng+Ti%E1%BB%83u+h%E1%BB%8Dc+B+th%E1%BB%8B+tr%E1%BA%A5n+V%C4%83n+%C4%90i%E1%BB%83n,+Y%C3%AAn+Ng%C6%B0u,+Tam+Hi%E1%BB%87p,+Thanh+Tr%C3%AC,+H%C3%A0+N%E1%BB%99i/@21.0073882,105.7572509,12z/data=!3m1!4b1!4m13!4m12!1m5!1m1!1s0x3135aaff3662aa8b:0x7666bc464041839f!2m2!1d105.8310936!2d21.0617507!1m5!1m1!1s0x3135adb03219f12b:0xd93b337c3f4c743d!2m2!1d105.8414569!2d20.952834?hl=vi</t>
      </text>
    </comment>
    <comment authorId="0" ref="I520">
      <text>
        <t xml:space="preserve">======
ID#AAAAakmu4hY
Admin    (2022-06-04 20:26:45)
https://www.google.com/maps/dir/Ng%C3%B5+76+T%E1%BB%A9+Li%C3%AAn,+T%E1%BB%A9+Li%C3%AAn,+T%C3%A2y+H%E1%BB%93,+H%C3%A0+N%E1%BB%99i,+Vi%E1%BB%87t+Nam/Tr%C6%B0%E1%BB%9Dng+Ti%E1%BB%83u+h%E1%BB%8Dc+Ng%C3%B4+Th%C3%AC+Nh%E1%BA%ADm,+H%C3%B2a+M%C3%A3,+Ng%C3%B4+Th%C3%AC+Nh%E1%BA%ADm,+Hai+B%C3%A0+Tr%C6%B0ng,+H%C3%A0+N%E1%BB%99i/@21.0402674,105.8119641,13z/data=!3m1!4b1!4m14!4m13!1m5!1m1!1s0x3135aa50da8981b5:0x2f86b0d1bdf9657f!2m2!1d105.8355041!2d21.0647352!1m5!1m1!1s0x3135abf2ebe54609:0x7b6a91831f890933!2m2!1d105.8539286!2d21.0166928!3e0?hl=vi</t>
      </text>
    </comment>
    <comment authorId="0" ref="R74">
      <text>
        <t xml:space="preserve">======
ID#AAAAakmu4hU
Admin    (2022-06-04 20:26:45)
https://www.google.com/maps/dir/92+Xu%C3%A2n+Di%E1%BB%87u,+Qu%E1%BA%A3ng+An,+T%C3%A2y+H%E1%BB%93,+H%C3%A0+N%E1%BB%99i/Tr%C6%B0%E1%BB%9Dng+Ti%E1%BB%83u+h%E1%BB%8Dc+L%C3%AA+Ng%E1%BB%8Dc+H%C3%A2n,+L%C3%B2+%C4%90%C3%BAc,+Ph%E1%BA%A1m+%C4%90%C3%ACnh+H%E1%BB%93,+Hai+B%C3%A0+Tr%C6%B0ng,+H%C3%A0+N%E1%BB%99i/@21.0392603,105.8284286,14z/data=!3m1!4b1!4m13!4m12!1m5!1m1!1s0x3135aaf89dc56db3:0x89d59da052f63f2d!2m2!1d105.8301976!2d21.0624516!1m5!1m1!1s0x3135abf242d0639b:0x1bf6818a43aad4c8!2m2!1d105.8561293!2d21.0167981?hl=vi</t>
      </text>
    </comment>
    <comment authorId="0" ref="F204">
      <text>
        <t xml:space="preserve">======
ID#AAAAakmu4hQ
Admin    (2022-06-04 20:26:45)
https://www.google.com/maps/dir/58+P.+T%E1%BB%AB+Hoa,+Qu%E1%BA%A3ng+An,+T%C3%A2y+H%E1%BB%93,+H%C3%A0+N%E1%BB%99i,+Vi%E1%BB%87t+Nam/Tr%C6%B0%E1%BB%9Dng+Ti%E1%BB%83u+h%E1%BB%8Dc+L%C3%AA+V%C4%83n+T%C3%A1m,+Ngo%CC%83+40+Ta%CC%A3+Quang+B%C6%B0%CC%89u,+B%C3%A1ch+Khoa,+Hai+B%C3%A0+Tr%C6%B0ng,+H%C3%A0+N%E1%BB%99i/@21.0309477,105.8125042,13z/data=!3m1!4b1!4m14!4m13!1m5!1m1!1s0x3135aa55a5d37107:0xa816107f9a6a3e2f!2m2!1d105.830759!2d21.0588938!1m5!1m1!1s0x3135ac76b977c32d:0xbaeb918a53542992!2m2!1d105.8454552!2d21.0030499!3e0?hl=vi</t>
      </text>
    </comment>
    <comment authorId="0" ref="O469">
      <text>
        <t xml:space="preserve">======
ID#AAAAakmu4hM
Admin    (2022-06-04 20:26:45)
https://www.google.com/maps/dir/76+Ph%E1%BB%91+T%E1%BB%A9+Li%C3%AAn,+T%E1%BB%A9+Li%C3%AAn,+T%C3%A2y+H%E1%BB%93,+H%C3%A0+N%E1%BB%99i/Tr%C6%B0%E1%BB%9Dng+Ti%E1%BB%83u+h%E1%BB%8Dc+L%C3%AA+Ng%E1%BB%8Dc+H%C3%A2n,+L%C3%B2+%C4%90%C3%BAc,+Ph%E1%BA%A1m+%C4%90%C3%ACnh+H%E1%BB%93,+Hai+B%C3%A0+Tr%C6%B0ng,+H%C3%A0+N%E1%BB%99i/@21.0409493,105.8281997,14z/data=!3m1!4b1!4m14!4m13!1m5!1m1!1s0x3135aa50cbff344f:0xf0663a08e6d143f0!2m2!1d105.8352459!2d21.0650518!1m5!1m1!1s0x3135abf242d0639b:0x1bf6818a43aad4c8!2m2!1d105.8561293!2d21.0167981!3e0?hl=vi</t>
      </text>
    </comment>
    <comment authorId="0" ref="L284">
      <text>
        <t xml:space="preserve">======
ID#AAAAakmu4hI
Admin    (2022-06-04 20:26:45)
https://www.google.com/maps/dir/9%2F12+%C4%90.+Thai+Mai,+Qu%E1%BA%A3ng+An,+T%C3%A2y+H%E1%BB%93,+H%C3%A0+N%E1%BB%99i,+Vi%E1%BB%87t+Nam/Tr%C6%B0%E1%BB%9Dng+THCS+Xu%C3%A2n+La,+Xu%C3%A2n+La,+T%C3%A2y+H%E1%BB%93,+H%C3%A0+N%E1%BB%99i/@21.0712988,105.807977,15z/data=!3m1!4b1!4m14!4m13!1m5!1m1!1s0x3135aaf8dc0977d9:0xe45d8fc91f99df64!2m2!1d105.8268583!2d21.0631387!1m5!1m1!1s0x3135aae0c92ceddb:0xfdb9e2072c435da4!2m2!1d105.8065279!2d21.0648307!3e0?hl=vi</t>
      </text>
    </comment>
    <comment authorId="0" ref="R295">
      <text>
        <t xml:space="preserve">======
ID#AAAAakmu4hE
Admin    (2022-06-04 20:26:45)
https://www.google.com/maps/dir/Chung+c%C6%B0+Rose+Town+79+Ng%E1%BB%8Dc+H%E1%BB%93i,+S%E1%BB%91+79+%C4%90.+Ng%E1%BB%8Dc+H%E1%BB%93i,+P,+Ho%C3%A0ng+Mai,+H%C3%A0+N%E1%BB%99i,+Vi%E1%BB%87t+Nam/Tr%C6%B0%E1%BB%9Dng+ti%E1%BB%83u+h%E1%BB%8Dc+Ph%C3%BA+C%C6%B0%E1%BB%9Dng,+Ng%C3%B5+12+Th%C6%B0%E1%BB%A3ng+M%E1%BA%A1o,+Trinh+L%C6%B0%C6%A1ng,+Ph%C3%BA+L%C6%B0%C6%A1ng,+H%C3%A0+%C4%90%C3%B4ng,+H%C3%A0+N%E1%BB%99i/@20.9637032,105.7679121,13z/data=!3m1!4b1!4m14!4m13!1m5!1m1!1s0x31356d0cbafe60f5:0xeba4f5c1e3a3c4c5!2m2!1d105.8435263!2d20.9597882!1m5!1m1!1s0x313453dc3b181cb1:0x54befb518a6a1c4a!2m2!1d105.7613026!2d20.9356078!3e0?hl=vi</t>
      </text>
    </comment>
    <comment authorId="0" ref="O390">
      <text>
        <t xml:space="preserve">======
ID#AAAAakmu4hA
Admin    (2022-06-04 20:26:45)
https://www.google.com/maps/dir/28+Ng%C3%B5+31+-+Xu%C3%A2n+Di%E1%BB%87u,+Qu%E1%BA%A3ng+An,+T%C3%A2y+H%E1%BB%93,+H%C3%A0+N%E1%BB%99i/Tr%C6%B0%E1%BB%9Dng+Ti%E1%BB%83u+h%E1%BB%8Dc+D%E1%BB%8Bch+V%E1%BB%8Dng+A,+Xu%C3%A2n+Th%E1%BB%A7y,+l%C3%A0ng+V%C3%B2ng,+D%E1%BB%8Bch+V%E1%BB%8Dng+H%E1%BA%ADu,+C%E1%BA%A7u+Gi%E1%BA%A5y,+H%C3%A0+N%E1%BB%99i/@21.0540686,105.7926059,14z/data=!3m1!4b1!4m14!4m13!1m5!1m1!1s0x3135aaf8b411413b:0xa7e915e225b82187!2m2!1d105.8278429!2d21.0620992!1m5!1m1!1s0x3135ab4aec09d629:0x8746feff494f2c76!2m2!1d105.7836524!2d21.0352022!3e0?hl=vi</t>
      </text>
    </comment>
    <comment authorId="0" ref="F44">
      <text>
        <t xml:space="preserve">======
ID#AAAAakmu4g8
Admin    (2022-06-04 20:26:45)
https://www.google.com/maps/dir/Handico+5+Apartment+building,+Gia+Th%E1%BB%A5y,+Long+Bi%C3%AAn,+H%C3%A0+N%E1%BB%99i/Tr%C6%B0%E1%BB%9Dng+Ti%E1%BB%83u+h%E1%BB%8Dc+Ngh%C4%A9a+T%C3%A2n,+T%C3%B4+Hi%E1%BB%87u,+Khu+t%E1%BA%ADp+th%E1%BB%83+Ngh%C4%A9a+T%C3%A2n,+Ngh%C4%A9a+T%C3%A2n,+C%E1%BA%A7u+Gi%E1%BA%A5y,+H%C3%A0+N%E1%BB%99i/@21.0806234,105.8069628,13z/data=!3m1!4b1!4m13!4m12!1m5!1m1!1s0x3135a9784e172b7f:0xbbb1b20bb531313b!2m2!1d105.8856031!2d21.0480028!1m5!1m1!1s0x3135ab30a241547d:0xbb0cc0abdbc22d6e!2m2!1d105.7954941!2d21.0423357?hl=vi</t>
      </text>
    </comment>
    <comment authorId="0" ref="I425">
      <text>
        <t xml:space="preserve">======
ID#AAAAakmu4g4
Admin    (2022-06-04 20:26:45)
https://www.google.com/maps/dir/80+Ph%E1%BB%91+T%E1%BB%AB+Hoa,+Qu%E1%BA%A3ng+An,+T%C3%A2y+H%E1%BB%93,+H%C3%A0+N%E1%BB%99i/Tr%C6%B0%E1%BB%9Dng+Ti%E1%BB%83u+h%E1%BB%8Dc+Ng%C3%B4+Quy%E1%BB%81n,+Ng%C3%B5+Qu%E1%BB%B3nh,+Qu%E1%BB%B3nh+L%C3%B4i,+Hai+B%C3%A0+Tr%C6%B0ng,+H%C3%A0+N%E1%BB%99i/@21.0294531,105.8128774,13z/data=!3m1!4b1!4m14!4m13!1m5!1m1!1s0x3135aa5575a5ef9f:0xdda1d06b607a9e3a!2m2!1d105.830288!2d21.0585025!1m5!1m1!1s0x3135ac0c13b6b05d:0xc12d097903cffd50!2m2!1d105.8568276!2d21.0004253!3e0?hl=vi</t>
      </text>
    </comment>
    <comment authorId="0" ref="R104">
      <text>
        <t xml:space="preserve">======
ID#AAAAakmu4g0
Admin    (2022-06-04 20:26:45)
https://www.google.com/maps/dir/31+Ph%E1%BB%91+Tr%E1%BB%8Bnh+C%C3%B4ng+S%C6%A1n,+Nh%E1%BA%ADt+T%C3%A2n,+T%C3%A2y+H%E1%BB%93,+H%C3%A0+N%E1%BB%99i/Tr%C6%B0%E1%BB%9Dng+Ti%E1%BB%83u+h%E1%BB%8Dc+%C4%90%E1%BB%93ng+T%C3%A2m,+Ng%C3%B5+128C+-+%C4%90%E1%BA%A1i+La,+%C4%90%E1%BB%93ng+T%C3%A2m,+Hai+B%C3%A0+Tr%C6%B0ng,+H%C3%A0+N%E1%BB%99i/@21.0389299,105.7958719,13z/data=!3m1!4b1!4m13!4m12!1m5!1m1!1s0x3135ab0076eed7d1:0x19e2bc9a01719cf5!2m2!1d105.8163321!2d21.0767217!1m5!1m1!1s0x3135ac71b820a9f3:0x1662457494a32013!2m2!1d105.8445488!2d20.997964?hl=vi</t>
      </text>
    </comment>
    <comment authorId="0" ref="I509">
      <text>
        <t xml:space="preserve">======
ID#AAAAakmu4gw
Admin    (2022-06-04 20:26:45)
https://www.google.com/maps/dir/50+Ng%C3%B5+31+-+Xu%C3%A2n+Di%E1%BB%87u,+Qu%E1%BA%A3ng+An,+T%C3%A2y+H%E1%BB%93,+H%C3%A0+N%E1%BB%99i,+Vi%E1%BB%87t+Nam/Tr%C6%B0%E1%BB%9Dng+THCS+Thanh+Am,+Th%C6%B0%E1%BB%A3ng+Thanh,+Long+Bi%C3%AAn,+H%C3%A0+N%E1%BB%99i/@21.0798094,105.8192741,13z/data=!3m1!4b1!4m14!4m13!1m5!1m1!1s0x3135aaff3b436815:0xf40b5e9806ad6028!2m2!1d105.8273025!2d21.0612634!1m5!1m1!1s0x3135a9eb7738e799:0x269385781afbe71d!2m2!1d105.893139!2d21.0744763!3e0?hl=vi</t>
      </text>
    </comment>
    <comment authorId="0" ref="L49">
      <text>
        <t xml:space="preserve">======
ID#AAAAakmu4gs
Admin    (2022-06-04 20:26:45)
https://www.google.com/maps/dir/Ng%C3%B5+28+T%C3%A2y+H%E1%BB%93,+Qu%E1%BA%A3ng+An,+T%C3%A2y+H%E1%BB%93,+H%C3%A0+N%E1%BB%99i,+Vi%E1%BB%87t+Nam/Tr%C6%B0%E1%BB%9Dng+ti%E1%BB%83u+h%E1%BB%8Dc+Thanh+Am,+Ng%C3%A1ch+310+thu%E1%BB%99c+T%E1%BB%95+30,+Th%C6%B0%E1%BB%A3ng+Thanh,+Long+Bi%C3%AAn,+H%C3%A0+N%E1%BB%99i/@21.0798093,105.8238229,13z/data=!4m14!4m13!1m5!1m1!1s0x3135aaf9be7a1623:0x56094cca959605d!2m2!1d105.8248197!2d21.06585!1m5!1m1!1s0x3135a995bacd4055:0x295ec26cbd022d66!2m2!1d105.8974257!2d21.0688909!5i1?hl=vi</t>
      </text>
    </comment>
    <comment authorId="0" ref="I320">
      <text>
        <t xml:space="preserve">======
ID#AAAAakmu4go
Admin    (2022-06-04 20:26:45)
https://www.google.com/maps/dir/161,+21+%C4%90.+N%C6%B0%E1%BB%9Bc+Ph%E1%BA%A7n+Lan,+T%E1%BB%A9+Li%C3%AAn,+T%C3%A2y+H%E1%BB%93,+H%C3%A0+N%E1%BB%99i,+Vi%E1%BB%87t+Nam/Tr%C6%B0%E1%BB%9Dng+Ti%E1%BB%83u+h%E1%BB%8Dc+Minh+Khai+A,+Ng%C3%B5+136+%C4%91%C6%B0%E1%BB%9Dng+C%E1%BA%A7u+Di%E1%BB%85n,+Th%C3%B4n+Ng%E1%BB%8Da+Long,+Minh+Khai,+T%E1%BB%AB+Li%C3%AAm,+Minh+Khai+T%E1%BB%AB+Li%C3%AAm+H%C3%A0+N%E1%BB%99i/@21.0654729,105.7507837,13z/data=!3m1!4b1!4m14!4m13!1m5!1m1!1s0x3135aa582d04b36f:0x7506e515b882141c!2m2!1d105.8319856!2d21.0675471!1m5!1m1!1s0x313454f0eaa815fb:0xfff0cc34758b6fe1!2m2!1d105.7423664!2d21.0505991!3e0?hl=vi</t>
      </text>
    </comment>
    <comment authorId="0" ref="I499">
      <text>
        <t xml:space="preserve">======
ID#AAAAakmu4gk
Admin    (2022-06-04 20:26:45)
https://www.google.com/maps/dir/32,+36+%C4%90%C6%B0%E1%BB%9Dng+T%C3%B4+Ng%E1%BB%8Dc+V%C3%A2n,+Qu%E1%BA%A3ng+An,+T%C3%A2y+H%E1%BB%93,+H%C3%A0+N%E1%BB%99i,+Vi%E1%BB%87t+Nam/Tr%C6%B0%E1%BB%9Dng+Ti%E1%BB%83u+H%E1%BB%8Dc+T%E1%BB%A9+Li%C3%AAn,+%C4%90%C6%B0%E1%BB%9Dng+%C3%82u+C%C6%A1,+T%E1%BB%A9+Li%C3%AAn,+T%C3%A2y+H%E1%BB%93,+H%C3%A0+N%E1%BB%99i/@21.0647482,105.82554,16z/data=!3m1!4b1!4m14!4m13!1m5!1m1!1s0x3135aaf768113fc5:0xa5dc7a300a15c880!2m2!1d105.8246839!2d21.0685741!1m5!1m1!1s0x3135aa57c2f63865:0xfe8f5304be91ca92!2m2!1d105.8352584!2d21.062973!3e0?hl=vi</t>
      </text>
    </comment>
    <comment authorId="0" ref="F155">
      <text>
        <t xml:space="preserve">======
ID#AAAAakmu4gg
Admin    (2022-06-04 20:26:45)
https://www.google.com/maps/dir/31,+28+Xu%C3%A2n+Di%E1%BB%87u,+T%E1%BB%A9+Li%C3%AAn,+T%C3%A2y+H%E1%BB%93,+H%C3%A0+N%E1%BB%99i,+Vi%E1%BB%87t+Nam/Tr%C6%B0%E1%BB%9Dng+Ti%E1%BB%83u+h%E1%BB%8Dc+Thanh+L%C6%B0%C6%A1ng,+Ng%C3%B5+184+%C4%90%C3%AA+Tr%E1%BA%A7n+Kh%C3%A1t+Ch%C3%A2n,+Thanh+L%C6%B0%C6%A1ng,+Hai+B%C3%A0+Tr%C6%B0ng,+H%C3%A0+N%E1%BB%99i/@21.032215,105.8157849,13z/data=!3m1!4b1!4m13!4m12!1m5!1m1!1s0x3135aa542aed0d51:0x154f9326dda276b8!2m2!1d105.832097!2d21.0612613!1m5!1m1!1s0x3135abf7c984af19:0x38d63fab6e02436d!2m2!1d105.8615096!2d21.0076987?hl=vi</t>
      </text>
    </comment>
    <comment authorId="0" ref="I280">
      <text>
        <t xml:space="preserve">======
ID#AAAAakmu4gc
Admin    (2022-06-04 20:26:45)
https://www.google.com/maps/dir/Paradise+Home+-+2E+Alley+32%2F12+To+Ngoc+Van,+Tay+Ho,+%C4%90%C6%B0%E1%BB%9Dng+T%C3%B4+Ng%E1%BB%8Dc+V%C3%A2n,+Qu%E1%BA%A3ng+An,+T%C3%A2y+H%E1%BB%93,+H%C3%A0+N%E1%BB%99i/Tr%C6%B0%E1%BB%9Dng+ti%E1%BB%83u+h%E1%BB%8Dc+Tr%E1%BA%A7n+Ph%C3%BA,+ph%C3%A2n+hi%E1%BB%87u+2,+M%E1%BB%99+Lao,+H%C3%A0+%C4%90%C3%B4ng,+H%C3%A0+N%E1%BB%99i/@21.0274101,105.7664711,13z/data=!3m1!4b1!4m14!4m13!1m5!1m1!1s0x3135ab06d9ba5bf1:0xadb39c90e560f653!2m2!1d105.8250206!2d21.0687086!1m5!1m1!1s0x3134532d4eeca61b:0x4bdcf0639d56409e!2m2!1d105.7816059!2d20.9782377!3e0?hl=vi</t>
      </text>
    </comment>
    <comment authorId="0" ref="R435">
      <text>
        <t xml:space="preserve">======
ID#AAAAakmu4gY
Admin    (2022-06-04 20:26:45)
https://www.google.com/maps/dir/19+%C4%90%C6%B0%E1%BB%9Dng+T%C3%B4+Ng%E1%BB%8Dc+V%C3%A2n,+Qu%E1%BA%A3ng+An,+T%C3%A2y+H%E1%BB%93,+H%C3%A0+N%E1%BB%99i/Tr%C6%B0%E1%BB%9Dng+Ti%E1%BB%83u+h%E1%BB%8Dc+Kim+Li%C3%AAn,+Ho%C3%A0ng+T%C3%ADch+Tr%C3%AD,+Kim+Li%C3%AAn,+%C4%90%E1%BB%91ng+%C4%90a,+H%C3%A0+N%E1%BB%99i/@21.0383224,105.7992755,13z/data=!3m1!4b1!4m14!4m13!1m5!1m1!1s0x3135aafa080912d7:0x982abfaff7133841!2m2!1d105.8248692!2d21.0681552!1m5!1m1!1s0x3135ac789620b393:0xf90f174f567edfef!2m2!1d105.8363862!2d21.0079255!3e0?hl=vi</t>
      </text>
    </comment>
    <comment authorId="0" ref="I454">
      <text>
        <t xml:space="preserve">======
ID#AAAAakmu4gU
Admin    (2022-06-04 20:26:45)
https://www.google.com/maps/dir/24+Ng%C3%B5+31+-+Xu%C3%A2n+Di%E1%BB%87u,+Qu%E1%BA%A3ng+An,+T%C3%A2y+H%E1%BB%93,+H%C3%A0+N%E1%BB%99i/Tr%C6%B0%E1%BB%9Dng+Ti%E1%BB%83u+h%E1%BB%8Dc+Ng%C3%B4+Th%C3%AC+Nh%E1%BA%ADm,+H%C3%B2a+M%C3%A3,+Ng%C3%B4+Th%C3%AC+Nh%E1%BA%ADm,+Hai+B%C3%A0+Tr%C6%B0ng,+H%C3%A0+N%E1%BB%99i/@21.0392021,105.8273644,14z/data=!3m1!4b1!4m14!4m13!1m5!1m1!1s0x3135aaf8b6b356c9:0xf581794475513660!2m2!1d105.8279271!2d21.0621859!1m5!1m1!1s0x3135abf2ebe54609:0x7b6a91831f890933!2m2!1d105.8539286!2d21.0166928!3e0?hl=vi</t>
      </text>
    </comment>
    <comment authorId="0" ref="I289">
      <text>
        <t xml:space="preserve">======
ID#AAAAakmu4gQ
Admin    (2022-06-04 20:26:45)
https://www.google.com/maps/dir/P.+V%C5%A9+Mi%C3%AAn,+Y%C3%AAn+Ph%E1%BB%A5,+T%C3%A2y+H%E1%BB%93,+H%C3%A0+N%E1%BB%99i,+Vi%E1%BB%87t+Nam/Tr%C6%B0%E1%BB%9Dng+Ti%E1%BB%83u+h%E1%BB%8Dc+C%E1%BA%A7u+Di%E1%BB%85n,+C%E1%BA%A7u+Di%E1%BB%85n,+T%E1%BB%AB+Li%C3%AAm,+H%C3%A0+N%E1%BB%99i/@21.054106,105.7666016,13z/data=!3m1!4b1!4m14!4m13!1m5!1m1!1s0x3135abac89390285:0xa12892beb6b3da4!2m2!1d105.8355013!2d21.0537153!1m5!1m1!1s0x313454c751536bd3:0x43f9c617417f860c!2m2!1d105.7647556!2d21.0391798!3e0?hl=vi</t>
      </text>
    </comment>
    <comment authorId="0" ref="R105">
      <text>
        <t xml:space="preserve">======
ID#AAAAakmu4gM
Admin    (2022-06-04 20:26:45)
https://www.google.com/maps/dir/31+Ph%E1%BB%91+Tr%E1%BB%8Bnh+C%C3%B4ng+S%C6%A1n,+Nh%E1%BA%ADt+T%C3%A2n,+T%C3%A2y+H%E1%BB%93,+H%C3%A0+N%E1%BB%99i/Tr%C6%B0%E1%BB%9Dng+Ti%E1%BB%83u+h%E1%BB%8Dc+Minh+Khai+A,+Ng%C3%B5+136+%C4%91%C6%B0%E1%BB%9Dng+C%E1%BA%A7u+Di%E1%BB%85n,+Th%C3%B4n+Ng%E1%BB%8Da+Long,+Minh+Khai,+T%E1%BB%AB+Li%C3%AAm,+Minh+Khai+T%E1%BB%AB+Li%C3%AAm+H%C3%A0+N%E1%BB%99i/@21.0568102,105.7439777,13z/data=!3m1!4b1!4m13!4m12!1m5!1m1!1s0x3135ab0076eed7d1:0x19e2bc9a01719cf5!2m2!1d105.8163321!2d21.0767217!1m5!1m1!1s0x313454f0eaa815fb:0xfff0cc34758b6fe1!2m2!1d105.7423664!2d21.0505991?hl=vi</t>
      </text>
    </comment>
    <comment authorId="0" ref="L244">
      <text>
        <t xml:space="preserve">======
ID#AAAAakUZNsc
Admin    (2022-06-04 20:26:45)
https://www.google.com/maps/dir/Gamuda+Garden,+Asian+Highway+1,+Gamuda+Gardens,+Tr%E1%BA%A7n+Ph%C3%BA,+Ho%C3%A0ng+Mai,+H%C3%A0+N%E1%BB%99i/Tr%C6%B0%E1%BB%9Dng+THCS+Ho%C3%A0ng+V%C4%83n+Th%E1%BB%A5,+Ho%C3%A0ng+V%C4%83n+Th%E1%BB%A5,+Ho%C3%A0ng+Mai,+H%C3%A0+N%E1%BB%99i/@20.9803834,105.8549268,15z/data=!3m1!4b1!4m14!4m13!1m5!1m1!1s0x3135af01b13f017f:0x79e71575c8bf9920!2m2!1d105.8743889!2d20.9733838!1m5!1m1!1s0x3135ac134eb04c4b:0xc492829804e7ba2f!2m2!1d105.8529742!2d20.9908319!3e0?hl=vi</t>
      </text>
    </comment>
    <comment authorId="0" ref="L494">
      <text>
        <t xml:space="preserve">======
ID#AAAAakUZNsY
Admin    (2022-06-04 20:26:45)
https://www.google.com/maps/dir/52,+28+%C4%90%C6%B0%E1%BB%9Dng+T%C3%B4+Ng%E1%BB%8Dc+V%C3%A2n,+Qu%E1%BA%A3ng+An,+T%C3%A2y+H%E1%BB%93,+H%C3%A0+N%E1%BB%99i,+Vi%E1%BB%87t+Nam/Tr%C6%B0%E1%BB%9Dng+Ti%E1%BB%83u+h%E1%BB%8Dc+Ph%C3%BAc+L%E1%BB%A3i,+T%E1%BB%95+8,+Ph%C3%BAc+L%E1%BB%A3i,+Long+Bi%C3%AAn,+H%C3%A0+N%E1%BB%99i/@21.0757684,105.8359204,13z/data=!3m1!4b1!4m14!4m13!1m5!1m1!1s0x3135aaf76419da87:0xade5b14d9eca8c61!2m2!1d105.8250372!2d21.0682658!1m5!1m1!1s0x3135a99dfb295555:0xc286fc680279c9a5!2m2!1d105.9250556!2d21.0448809!3e0?hl=vi</t>
      </text>
    </comment>
    <comment authorId="0" ref="I515">
      <text>
        <t xml:space="preserve">======
ID#AAAAakUZNsU
Admin    (2022-06-04 20:26:45)
https://www.google.com/maps/dir/377+%C4%90%C6%B0%E1%BB%9Dng+%C3%82u+C%C6%A1,+Nh%E1%BA%ADt+T%C3%A2n,+T%C3%A2y+H%E1%BB%93,+H%C3%A0+N%E1%BB%99i/Tr%C6%B0%E1%BB%9Dng+ti%E1%BB%83u+h%E1%BB%8Dc+Ph%C3%BA+C%C6%B0%E1%BB%9Dng,+Ng%C3%B5+12+Th%C6%B0%E1%BB%A3ng+M%E1%BA%A1o,+Trinh+L%C6%B0%C6%A1ng,+Ph%C3%BA+L%C6%B0%C6%A1ng,+H%C3%A0+%C4%90%C3%B4ng,+H%C3%A0+N%E1%BB%99i/@21.0068251,105.7197408,12z/data=!3m1!4b1!4m14!4m13!1m5!1m1!1s0x3135aaf408f6afab:0xcd2ac471b96415cd!2m2!1d105.8227927!2d21.0750258!1m5!1m1!1s0x313453dc3b181cb1:0x54befb518a6a1c4a!2m2!1d105.7613026!2d20.9356078!3e0?hl=vi</t>
      </text>
    </comment>
    <comment authorId="0" ref="L184">
      <text>
        <t xml:space="preserve">======
ID#AAAAakUZNsQ
Admin    (2022-06-04 20:26:45)
https://www.google.com/maps/dir/Ng%C3%B5+9+-+%C4%90%E1%BA%B7ng+Thai+Mai,+Qu%E1%BA%A3ng+An,+T%C3%A2y+H%E1%BB%93,+H%C3%A0+N%E1%BB%99i,+Vi%E1%BB%87t+Nam/Tr%C6%B0%E1%BB%9Dng+ti%E1%BB%83u+h%E1%BB%8Dc+Ph%C3%BA+Th%C6%B0%E1%BB%A3ng,+Ph%C3%BA+Gia,+Ph%C3%BA+X%C3%A1,+Ph%C3%BA+Th%C6%B0%E1%BB%A3ng,+T%C3%A2y+H%E1%BB%93,+H%C3%A0+N%E1%BB%99i/@21.0770632,105.7994261,14z/data=!3m1!4b1!4m13!4m12!1m5!1m1!1s0x3135aaf8eb1a11f5:0xee0f4c82f481dc99!2m2!1d105.8267648!2d21.0639212!1m5!1m1!1s0x3135aa942907a8bd:0xf1f40723f9176ca8!2m2!1d105.8097553!2d21.0868826?hl=vi</t>
      </text>
    </comment>
    <comment authorId="0" ref="L295">
      <text>
        <t xml:space="preserve">======
ID#AAAAakUZNsM
Admin    (2022-06-04 20:26:45)
https://www.google.com/maps/dir/Chung+c%C6%B0+Rose+Town+79+Ng%E1%BB%8Dc+H%E1%BB%93i,+S%E1%BB%91+79+%C4%90.+Ng%E1%BB%8Dc+H%E1%BB%93i,+P,+Ho%C3%A0ng+Mai,+H%C3%A0+N%E1%BB%99i,+Vi%E1%BB%87t+Nam/Tr%C6%B0%E1%BB%9Dng+ti%E1%BB%83u+h%E1%BB%8Dc+Ph%C3%BA+L%C6%B0%C6%A1ng+1,+Nh%C3%A2n+Tr%E1%BA%A1ch,+Ph%C3%BA+L%C6%B0%C6%A1ng,+H%C3%A0+%C4%90%C3%B4ng,+H%C3%A0+N%E1%BB%99i/@20.9652701,105.7724918,13z/data=!3m1!4b1!4m14!4m13!1m5!1m1!1s0x31356d0cbafe60f5:0xeba4f5c1e3a3c4c5!2m2!1d105.8435263!2d20.9597882!1m5!1m1!1s0x313453fda9deeb79:0x916d3f91fb5bf444!2m2!1d105.7663598!2d20.9395014!3e0?hl=vi</t>
      </text>
    </comment>
    <comment authorId="0" ref="O44">
      <text>
        <t xml:space="preserve">======
ID#AAAAakUZNsI
Admin    (2022-06-04 20:26:45)
https://www.google.com/maps/dir/Handico+5+Apartment+building,+Gia+Th%E1%BB%A5y,+Long+Bi%C3%AAn,+H%C3%A0+N%E1%BB%99i/Tr%C6%B0%E1%BB%9Dng+ti%E1%BB%83u+h%E1%BB%8Dc+Th%C3%BAy+L%C4%A9nh,+Th%C3%BAy+L%C4%A9nh,+L%C4%A9nh+Nam,+Ho%C3%A0ng+Mai,+H%C3%A0+N%E1%BB%99i/@21.0138925,105.8682786,13z/data=!3m1!4b1!4m13!4m12!1m5!1m1!1s0x3135a9784e172b7f:0xbbb1b20bb531313b!2m2!1d105.8856031!2d21.0480028!1m5!1m1!1s0x3135ae93eff432c1:0xf26e0a7fa3d67961!2m2!1d105.8944814!2d20.9733444?hl=vi</t>
      </text>
    </comment>
    <comment authorId="0" ref="R285">
      <text>
        <t xml:space="preserve">======
ID#AAAAakUZNsE
Admin    (2022-06-04 20:26:45)
https://www.google.com/maps/dir/9%2F12+%C4%90.+Thai+Mai,+Qu%E1%BA%A3ng+An,+T%C3%A2y+H%E1%BB%93,+H%C3%A0+N%E1%BB%99i,+Vi%E1%BB%87t+Nam/Tr%C6%B0%E1%BB%9Dng+THCS+M%E1%BB%85+Tr%C3%AC,+M%E1%BB%85+Tr%C3%AC,+T%E1%BB%AB+Li%C3%AAm,+H%C3%A0+N%E1%BB%99i/@21.0401027,105.7654898,13z/data=!3m1!4b1!4m14!4m13!1m5!1m1!1s0x3135aaf8dc0977d9:0xe45d8fc91f99df64!2m2!1d105.8268583!2d21.0631387!1m5!1m1!1s0x313453569ed12d71:0x61bca56eeaa88e14!2m2!1d105.7755232!2d21.0109364!3e0?hl=vi</t>
      </text>
    </comment>
    <comment authorId="0" ref="R389">
      <text>
        <t xml:space="preserve">======
ID#AAAAakUZNsA
Admin    (2022-06-04 20:26:45)
https://www.google.com/maps/dir/28+Ng%C3%B5+31+-+Xu%C3%A2n+Di%E1%BB%87u,+Qu%E1%BA%A3ng+An,+T%C3%A2y+H%E1%BB%93,+H%C3%A0+N%E1%BB%99i/Tr%C6%B0%E1%BB%9Dng+Ti%E1%BB%83u+h%E1%BB%8Dc+L%C3%AA+Ng%E1%BB%8Dc+H%C3%A2n,+L%C3%B2+%C4%90%C3%BAc,+Ph%E1%BA%A1m+%C4%90%C3%ACnh+H%E1%BB%93,+Hai+B%C3%A0+Tr%C6%B0ng,+H%C3%A0+N%E1%BB%99i/@21.0399269,105.8260478,14z/data=!3m1!4b1!4m14!4m13!1m5!1m1!1s0x3135aaf8b411413b:0xa7e915e225b82187!2m2!1d105.8278429!2d21.0620992!1m5!1m1!1s0x3135abf242d0639b:0x1bf6818a43aad4c8!2m2!1d105.8561293!2d21.0167981!3e0?hl=vi</t>
      </text>
    </comment>
    <comment authorId="0" ref="O174">
      <text>
        <t xml:space="preserve">======
ID#AAAAakUZNr8
Admin    (2022-06-04 20:26:45)
https://www.google.com/maps/dir/16+P.+V%C5%A9+Mi%C3%AAn,+Y%C3%AAn+Ph%E1%BB%A5,+T%C3%A2y+H%E1%BB%93,+H%C3%A0+N%E1%BB%99i,+Vi%E1%BB%87t+Nam/Tr%C6%B0%E1%BB%9Dng+Ti%E1%BB%83u+H%E1%BB%8Dc+Nguy%E1%BB%85n+Trung+Tr%E1%BB%B1c,+Ph%E1%BA%A1m+H%E1%BB%93ng+Th%C3%A1i,+Nguy%E1%BB%85n+Trung+Tr%E1%BB%B1c,+Ba+%C4%90%C3%ACnh,+H%C3%A0+N%E1%BB%99i/@21.0510793,105.831836,15z/data=!3m1!4b1!4m13!4m12!1m5!1m1!1s0x3135abac8eda5cc5:0x69c479d6ee0ddf68!2m2!1d105.8356405!2d21.0527132!1m5!1m1!1s0x3135abb9eaf27d17:0x1c19fe19a9b170f7!2m2!1d105.8467577!2d21.04325?hl=vi</t>
      </text>
    </comment>
  </commentList>
  <extLst>
    <ext uri="GoogleSheetsCustomDataVersion1">
      <go:sheetsCustomData xmlns:go="http://customooxmlschemas.google.com/" r:id="rId1" roundtripDataSignature="AMtx7mjirtMNBypcZ3EtQuWsdZdQ8dX+WQ=="/>
    </ext>
  </extLst>
</comments>
</file>

<file path=xl/sharedStrings.xml><?xml version="1.0" encoding="utf-8"?>
<sst xmlns="http://schemas.openxmlformats.org/spreadsheetml/2006/main" count="4325" uniqueCount="1521">
  <si>
    <t>TRUNG TÂM NGOẠI NGỮ BÌNH MINH</t>
  </si>
  <si>
    <r>
      <rPr>
        <rFont val="Quattrocento Sans"/>
        <b/>
        <color rgb="FFFF0000"/>
        <sz val="18.0"/>
      </rPr>
      <t xml:space="preserve">THỜI KHÓA BIỂU GIÁO VIÊN NƯỚC NGOÀI </t>
    </r>
    <r>
      <rPr>
        <rFont val="Times New Roman"/>
        <b/>
        <i/>
        <color rgb="FFFF0000"/>
        <sz val="16.0"/>
      </rPr>
      <t xml:space="preserve">- </t>
    </r>
    <r>
      <rPr>
        <rFont val="Times New Roman"/>
        <b/>
        <i/>
        <color rgb="FFFF0000"/>
        <sz val="15.0"/>
      </rPr>
      <t>Áp dụng từ ngày 01/10/2021</t>
    </r>
  </si>
  <si>
    <t>STT</t>
  </si>
  <si>
    <t>Họ tên</t>
  </si>
  <si>
    <t>SEX</t>
  </si>
  <si>
    <t>Buổi</t>
  </si>
  <si>
    <t>THỨ HAI</t>
  </si>
  <si>
    <t>THỨ BA</t>
  </si>
  <si>
    <t>THỨ TƯ</t>
  </si>
  <si>
    <t>THỨ NĂM</t>
  </si>
  <si>
    <t>THỨ SÁU</t>
  </si>
  <si>
    <t>Tiết / buổi</t>
  </si>
  <si>
    <t>TỔNG TIẾT</t>
  </si>
  <si>
    <t>TỔNG GIỜ</t>
  </si>
  <si>
    <t>Trường / Lớp</t>
  </si>
  <si>
    <t>Ps</t>
  </si>
  <si>
    <t>Hs</t>
  </si>
  <si>
    <t>Abenaide Blackshaw</t>
  </si>
  <si>
    <t>F</t>
  </si>
  <si>
    <t>AM</t>
  </si>
  <si>
    <t>Nghĩa Tân: ..., 5Q, 4P, 4N</t>
  </si>
  <si>
    <t>Nghĩa Tân: 4D, 4I (2nd), 4G, 4E</t>
  </si>
  <si>
    <t>Nghĩa Tân: 4E (2nd), 3K, 3P (2nd), 3B</t>
  </si>
  <si>
    <t>Nghĩa Tân: 4D (2nd), 4B (2nd), 4P (2nd), 4T (2nd)</t>
  </si>
  <si>
    <t>Nghĩa Tân: 3Q (2nd), 3B (2nd), 3K (2nd), 3G (2nd)</t>
  </si>
  <si>
    <t>PM</t>
  </si>
  <si>
    <t>Nghĩa Tân: 4T, 4B, 4I</t>
  </si>
  <si>
    <t>Nghĩa Tân: 3I, 3G, 3P, 3E</t>
  </si>
  <si>
    <t>Nghĩa Tân: 3D, 3Q, 3E (2nd)</t>
  </si>
  <si>
    <t>Nghĩa Tân: 4N (2nd), 5Q (2nd), 4K, 4G (2nd)</t>
  </si>
  <si>
    <t>Nghĩa Tân: 3I (2nd), 3D (2nd), 4K (2nd)</t>
  </si>
  <si>
    <t>Adam Hyland</t>
  </si>
  <si>
    <t>Nguyễn Trãi: …, 5A, 5B, 5C</t>
  </si>
  <si>
    <t>Nguyễn Trãi: 4D, 4H, 4C, 3I</t>
  </si>
  <si>
    <t>Nguyễn Trãi: 5D, 5G, 5E, 4E</t>
  </si>
  <si>
    <t>BUSY</t>
  </si>
  <si>
    <t>Bế Văn Đàn: 4B, 4D, 4C, 4A</t>
  </si>
  <si>
    <t>Phương Liên: 5A1, 5A2, 5A3, 5A4</t>
  </si>
  <si>
    <t>Bình Minh: 3A, 5A1, 4A</t>
  </si>
  <si>
    <r>
      <rPr>
        <rFont val="Quattrocento Sans"/>
        <color theme="1"/>
        <sz val="8.0"/>
      </rPr>
      <t xml:space="preserve">Kim Liên:
</t>
    </r>
    <r>
      <rPr>
        <rFont val="Segoe UI Semibold"/>
        <color rgb="FFFF0000"/>
        <sz val="8.0"/>
      </rPr>
      <t xml:space="preserve"> W.1: </t>
    </r>
    <r>
      <rPr>
        <rFont val="Segoe UI Semibold"/>
        <color theme="1"/>
        <sz val="8.0"/>
      </rPr>
      <t xml:space="preserve">3M, 3C, 3N
</t>
    </r>
    <r>
      <rPr>
        <rFont val="Segoe UI Semibold"/>
        <color rgb="FFFF0000"/>
        <sz val="8.0"/>
      </rPr>
      <t xml:space="preserve"> W.2: </t>
    </r>
    <r>
      <rPr>
        <rFont val="Segoe UI Semibold"/>
        <color theme="1"/>
        <sz val="8.0"/>
      </rPr>
      <t>…, 4B, 4A</t>
    </r>
  </si>
  <si>
    <t>Bế Văn Đàn: 4H, 3H, 3E, 3G</t>
  </si>
  <si>
    <t>Ahmad Elshowair</t>
  </si>
  <si>
    <t>Lại Yên: …, 5A5, 5A3, 5A2</t>
  </si>
  <si>
    <t>An Thượng A: 5C, 5B, 5D, 3E</t>
  </si>
  <si>
    <t>An Thượng A: 3A, 3G, 3B, 3D</t>
  </si>
  <si>
    <t>Lại Yên: 3A3, 3A4, 3A5, 3A2</t>
  </si>
  <si>
    <t>Tân Mai: 2A2, 2A5, 2A6, 2A1</t>
  </si>
  <si>
    <t>Hồ Tùng Mậu: 4A1, 4A2, 4A3, 4A4</t>
  </si>
  <si>
    <t>Hồ Tùng Mậu: 3A3, 3A2, 3A1</t>
  </si>
  <si>
    <t>Đức Giang HĐ: 3C, 3B, 3A</t>
  </si>
  <si>
    <t>Lại Yên: 4A3, 4A6, 4A7</t>
  </si>
  <si>
    <t>Ahmed Ozdogan</t>
  </si>
  <si>
    <t>Th.Xuân Bắc: ..., 3A3, 3A5, 4A4, 4A6</t>
  </si>
  <si>
    <t>TTB: 2D, 2C, 2B, 2G</t>
  </si>
  <si>
    <t>Triều Khúc: 3A3, 5A2, 2A1, 2A2</t>
  </si>
  <si>
    <t>TTB: 4E, 3E, 3D, 4H</t>
  </si>
  <si>
    <t>TTB: …, 3B, 3C, 1G</t>
  </si>
  <si>
    <t>Th.Xuân Bắc: 5A2, 5A4</t>
  </si>
  <si>
    <t>Trần Phú HĐ: 3A5, 3A6, 3A7, 3A8</t>
  </si>
  <si>
    <t>TTB: 4D, 2E, 2H</t>
  </si>
  <si>
    <t>TTB: 2A, 4G, 3G, 4C</t>
  </si>
  <si>
    <t>Trần Phú HĐ: 3A2, 3A1, 3A3</t>
  </si>
  <si>
    <t>Alexander Cope</t>
  </si>
  <si>
    <t>Trung Yên: …., 4A, 5C, 5A</t>
  </si>
  <si>
    <t>SEC. Xuân La: …., 6A5, 6A9, 6A1</t>
  </si>
  <si>
    <t>SEC. Mễ Trì: 7A8, 6A5, 6A1</t>
  </si>
  <si>
    <t>Trung Yên: 4B, 5E, 5G, 5H</t>
  </si>
  <si>
    <t xml:space="preserve">SEC. Vân Hồ: </t>
  </si>
  <si>
    <t>SEC. Ngọc Lâm: 8A5, 8A3, 8A4</t>
  </si>
  <si>
    <t>Alice Bruc</t>
  </si>
  <si>
    <t>Quỳnh Mai: …, 2A1, 2A2, 2A4</t>
  </si>
  <si>
    <t>Ng. Đình Chiểu: 1A1, 1A2, 1A3, 1A4</t>
  </si>
  <si>
    <t>Ng. Đình Chiểu: 3A3, 3A2, 3A4, 3A5</t>
  </si>
  <si>
    <t>Kim Giang: 1A1, 1A2, 1A3, 1A4</t>
  </si>
  <si>
    <t>Phú Đô: 2A3, 2A4, 2A5, 2A6</t>
  </si>
  <si>
    <t>Đền Lừ: …., 3A4, 2A3, 3A1</t>
  </si>
  <si>
    <t>Đền Lừ: 2A5, 2A6, 2A4</t>
  </si>
  <si>
    <t>Ng. Đình Chiểu: 2A3, 2A4, 2A5</t>
  </si>
  <si>
    <t>Ng. Đình Chiểu: 2A2, 1A5, 2A1</t>
  </si>
  <si>
    <t>Phú Đô: 2A7, 2A8, 2A1, 2A2</t>
  </si>
  <si>
    <t>Alice Rowell</t>
  </si>
  <si>
    <t>Ngô Quyền: ..., 4G1, 4H1</t>
  </si>
  <si>
    <t>Phú Thượng: 1A3, 1A2, 1A1, 1A4</t>
  </si>
  <si>
    <t>Ngô Quyền: 2C1 (2nd), 2B1 (2nd), 2A1 (2nd)</t>
  </si>
  <si>
    <t>Ngô Quyền: 4G1 (2nd), 4H1 (2nd)</t>
  </si>
  <si>
    <t>Lê Văn Tám: 4A7a, 4A7a (2nd), 4A8a, 4A8a (2nd)</t>
  </si>
  <si>
    <t>Ngô Quyền: 3A1, 3B1, 3C1</t>
  </si>
  <si>
    <t>Ngô Quyền: …., 2B1, 2A1, 2C1</t>
  </si>
  <si>
    <t>Ngô Quyền: 3A1 (2nd), 3B1 (2nd), 3C1 (2nd)</t>
  </si>
  <si>
    <t>An Hòa: 3E, 3G, 3H, 3D</t>
  </si>
  <si>
    <t>An Hòa: 1E, 1G, 1D</t>
  </si>
  <si>
    <t>Aline-Shalimar Duriex</t>
  </si>
  <si>
    <t>Nghĩa Tân: ..., F1A, F5A, F4A</t>
  </si>
  <si>
    <t>Nghĩa Tân: …, F4A (2nd), F2A, F3A</t>
  </si>
  <si>
    <t>Thúy Lĩnh: …., 1A3, 2A4, 2A5</t>
  </si>
  <si>
    <t>Thúy Lĩnh: 3A1, 3A2, 3A3, 3A4</t>
  </si>
  <si>
    <t>Nghĩa Tân: F3A (2nd), F1A (2nd), F5A (2nd), F2A (2nd)</t>
  </si>
  <si>
    <t>Trung Hiền: 1A1, 1A2</t>
  </si>
  <si>
    <t>Ng. Tri Phương: 4F, 3F, 1F (French)</t>
  </si>
  <si>
    <t>Trung Hiền: 2A1, 2A2, 2A3</t>
  </si>
  <si>
    <t>Ng. Tri Phương: ..., 2F, 5F (French)</t>
  </si>
  <si>
    <t>Anna Turner</t>
  </si>
  <si>
    <t>Lý Nam Đế: ..., 1A1, 1A2, 1A3</t>
  </si>
  <si>
    <t>Lê Văn Tám: 1A7, 2A9, 3A8, 3A10</t>
  </si>
  <si>
    <t>Thanh Am: 1A4, 1A5, 1A6, 3A4</t>
  </si>
  <si>
    <t>Lê Văn Tám: 1A7 (2nd), 2A9 (2nd), 3A8 (2nd), 3A10 (2nd)</t>
  </si>
  <si>
    <t>Lý Nam Đế: 2A1, 2A2, 2A3, 2A4</t>
  </si>
  <si>
    <t>Dịch Vọng B: 1A2b, 1A1b, 2A1b</t>
  </si>
  <si>
    <t>Nam Trung Yên: 1A1, 1A2, 1A3, 1A4</t>
  </si>
  <si>
    <t>Nam Trung Yên: 1A7, 1A6, 1A5</t>
  </si>
  <si>
    <t>Dịch Vọng B: 1A1b (2nd), 1A2b (2nd), 2A1b (2nd)</t>
  </si>
  <si>
    <t>Nguyễn Du NTL: 1E, 1G, 1H</t>
  </si>
  <si>
    <t>Artur Kolesnyk</t>
  </si>
  <si>
    <t>Th.Xuân Bắc: ..., 3A2, 3A4, 4A3, 4A5</t>
  </si>
  <si>
    <t>Phan Đình Giót: 3A1, 3A2, 3A3</t>
  </si>
  <si>
    <t>Phan Đình Giót: 5A5, 5A6, 5A7</t>
  </si>
  <si>
    <t>Th.Xuân Bắc: 5A1, 5A3</t>
  </si>
  <si>
    <t>Trần Phú HĐ: 5C, 5E, 5G, 4A4</t>
  </si>
  <si>
    <t>Th.Xuân Bắc: 2A4, 2A6, 5A5</t>
  </si>
  <si>
    <t>Phan Đình Giót: 4A6, 4A5, 4A4</t>
  </si>
  <si>
    <t>Lê Trọng Tấn HĐ: 5A1, 5A2, 5A3</t>
  </si>
  <si>
    <t>Athanasia Florou</t>
  </si>
  <si>
    <t>Thanh Am: 1A1, 1A2, 1A3, 5A3</t>
  </si>
  <si>
    <t>Thịnh Hào: 2A1, 2A2, 2A3, 2A4</t>
  </si>
  <si>
    <t>Thanh Am: 1A1 (2nd), 1A2 (2nd), 1A3 (2nd), 5A4</t>
  </si>
  <si>
    <t>Gia Thượng: 1A5, 1A6, 2A6, 4A6</t>
  </si>
  <si>
    <t>Gia Thượng: 3A2, 1A3, 5A4</t>
  </si>
  <si>
    <t>Gia Thượng: 1A4, 2A4, 4A3</t>
  </si>
  <si>
    <t>Phú Diễn: 2A5, 3A5, 1A6</t>
  </si>
  <si>
    <t>Thanh Am: 2A6, 3A5, 2A5, 5A5</t>
  </si>
  <si>
    <t>Gia Thượng: 5A3, 5A2</t>
  </si>
  <si>
    <t>Ava Parry</t>
  </si>
  <si>
    <t>Ng. Trung Trực: …., …., 2A1, 2A2</t>
  </si>
  <si>
    <t>Đồng Tâm: T1A, T1B, T1C, T1D</t>
  </si>
  <si>
    <t>Chu Văn An TH: T2H, K2H, T2I, K2I</t>
  </si>
  <si>
    <t>Chu Văn An TH: T1G, K1G, T1H, K1H</t>
  </si>
  <si>
    <t>Chu Văn An TH: T1I, K1I, T2K, K2K</t>
  </si>
  <si>
    <t>Dịch Vọng B: 2A5b, 2A3b, 2A2b, 2A4b</t>
  </si>
  <si>
    <t>Ng. Trung Trực: 1A1, 1A3</t>
  </si>
  <si>
    <t>Ng. Trung Trực: 1A2, 1A4</t>
  </si>
  <si>
    <t>Dịch Vọng B: 2A4b (2nd), 2A3b (2nd), 2A2b (2nd), 2A5b (2nd)</t>
  </si>
  <si>
    <t>Ng. Trung Trực: 2A3, 2A4</t>
  </si>
  <si>
    <t>Berkay Atalay</t>
  </si>
  <si>
    <t>Ngô Sĩ Kiện: …., 5A1, 5A2, 5A3</t>
  </si>
  <si>
    <t>Đông Ngạc A: 5A1, 5A2, 5A3, 4A4</t>
  </si>
  <si>
    <t>Đông Ngạc A: 4A7, 4A8, 4A6, 4A9</t>
  </si>
  <si>
    <t>Vũ Lăng: 4A, 4B, 4C, 4D</t>
  </si>
  <si>
    <t>Đông Ngạc A: 4A5, 3A5, 3A6, 3A7</t>
  </si>
  <si>
    <t>Định Công: 5A3, 5A1</t>
  </si>
  <si>
    <t>Ngô Sĩ Kiện: 4A6, 4A7, 4A8</t>
  </si>
  <si>
    <t>Định Công: 5A4, 5A2, 5A6</t>
  </si>
  <si>
    <t>Vũ Lăng: 5A, 5B, 5C, 5D</t>
  </si>
  <si>
    <t>Vũ Lăng: 3A5, 3A6, 5E, 4E</t>
  </si>
  <si>
    <t>Beth Mcneil</t>
  </si>
  <si>
    <t>Thịnh Liệt: …., 2A1, 2A2, 2A3</t>
  </si>
  <si>
    <t>Thịnh Liệt: 1A4, 1A5, 1A6, 1A7</t>
  </si>
  <si>
    <t>Lê Ngọc Hân: 2A1, 2A2, 2A3, 2A4</t>
  </si>
  <si>
    <t>Lê Ngọc Hân: 2A5 (2nd), 2A6 (2nd), 2A7 (2nd)</t>
  </si>
  <si>
    <t>Lê Ngọc Hân: 2A1 (2nd), 2A2 (2nd), 2A3 (2nd), 2A4 (2nd)</t>
  </si>
  <si>
    <t>Nghĩa Đô: Grades 1+2</t>
  </si>
  <si>
    <t>Lê Ngọc Hân: 2A5, 2A6, 2A7</t>
  </si>
  <si>
    <t>Christopher Breskal</t>
  </si>
  <si>
    <t>Lý Nam Đế: ...., 4A1, 4A2, 4A3</t>
  </si>
  <si>
    <t>Vĩnh Hưng: 1A14, 2A9, 3A12, 3A11</t>
  </si>
  <si>
    <t>Mai Động: 4A8, 4A9, 3A2, 3A3</t>
  </si>
  <si>
    <t>Cự Khối: 4A3, 4A2, 4A1, 4A4</t>
  </si>
  <si>
    <t>Lý Nam Đế: 3A1, 3A2, 3A3</t>
  </si>
  <si>
    <t>Đền Lừ: 5A7, 5A1, 3A8, 3A7</t>
  </si>
  <si>
    <t>Định Công: …., 2A8, 2A6, 3A2</t>
  </si>
  <si>
    <t>Đền Lừ: 3A6, 5A5, 5A6, 5A3</t>
  </si>
  <si>
    <t>Cự Khối: 3A1, 3A5, 3A3, 3A4</t>
  </si>
  <si>
    <t>An Hưng: 3A3, 3A1, 5A2, 5A3</t>
  </si>
  <si>
    <t>Christopher Robinson</t>
  </si>
  <si>
    <t>SEC. Tam Hiệp: ...., …., 7A3, 8A4, 6A1</t>
  </si>
  <si>
    <t>SEC. Tam Hiệp: ...., …, 7A4, 8A2, 6A2</t>
  </si>
  <si>
    <t>SEC. Thịnh Liệt: ..., 7A2+A6, 8A2, 8A6, 7A3</t>
  </si>
  <si>
    <t>Đồng Tâm: T2C, T2B, T2A</t>
  </si>
  <si>
    <t>SEC. Yên Sở: 7A5, 6A7, 7A7, 7A6</t>
  </si>
  <si>
    <t>Da màu</t>
  </si>
  <si>
    <r>
      <rPr>
        <rFont val="Quattrocento Sans"/>
        <color rgb="FF0000CC"/>
        <sz val="8.0"/>
      </rPr>
      <t xml:space="preserve">SEC. Trần Phú: 
</t>
    </r>
    <r>
      <rPr>
        <rFont val="Segoe UI Semibold"/>
        <color rgb="FFFF0000"/>
        <sz val="8.0"/>
      </rPr>
      <t xml:space="preserve">W. 1+3: </t>
    </r>
    <r>
      <rPr>
        <rFont val="Segoe UI Semibold"/>
        <color rgb="FF0000FF"/>
        <sz val="8.0"/>
      </rPr>
      <t xml:space="preserve">7A, 7A (2nd), 7B, 7B (2nd)
</t>
    </r>
    <r>
      <rPr>
        <rFont val="Segoe UI Semibold"/>
        <color rgb="FFFF0000"/>
        <sz val="8.0"/>
      </rPr>
      <t xml:space="preserve">W. 2+4: </t>
    </r>
    <r>
      <rPr>
        <rFont val="Segoe UI Semibold"/>
        <color rgb="FF0000FF"/>
        <sz val="8.0"/>
      </rPr>
      <t>7C, 7C (2nd), 7D, 7D (2nd)</t>
    </r>
  </si>
  <si>
    <t>SEC. Vĩnh Hưng</t>
  </si>
  <si>
    <t>Đồng Tâm: …., ….., T2E, T2D</t>
  </si>
  <si>
    <t>SEC. Thịnh Liệt: 6A4, 6A5, 9A3+A4+A5</t>
  </si>
  <si>
    <t>Cian Byrne</t>
  </si>
  <si>
    <t>Quang Trung: ..., 4A3, 4A4, 4A5</t>
  </si>
  <si>
    <t>Kim Đồng BĐ: 3A2, 4A1, 4A2, 4A3</t>
  </si>
  <si>
    <t>Quang Trung: 5A5, 3A1, 4A2, 4A1</t>
  </si>
  <si>
    <t>Văn Chương: 4A1, 4A2, 4A3</t>
  </si>
  <si>
    <t>Kim Đồng BĐ: 3A2 (2nd), 4A1 (2nd), 4A2 (2nd), 4A3 (2nd)</t>
  </si>
  <si>
    <t>Hoàng Diệu: 4A5, 4A6, 4A7, 4A8</t>
  </si>
  <si>
    <t>Văn Chương: …., 4A7, 3A4, 4A5</t>
  </si>
  <si>
    <t>SEC. Tứ Liên: 7A, 7B, 7C, 7D</t>
  </si>
  <si>
    <t>Hoàng Diệu: 4A5 (2nd), 4A6 (2nd), 4A7 (2nd), 4A8 (2nd)</t>
  </si>
  <si>
    <t>CB Du Toit</t>
  </si>
  <si>
    <t>Phương Liệt: 4A5, 4A6, 5A1, 5A2</t>
  </si>
  <si>
    <t>SEC. Phú Thượng: 7A2, 6A4, 6A6, 7A4</t>
  </si>
  <si>
    <t>Phương Liệt: 5A6, 5A4, 4A2</t>
  </si>
  <si>
    <t>SEC. Yên Sở: …., 6A4, 6A5, 6A6</t>
  </si>
  <si>
    <t>SEC. Thượng Thanh: 6A6, 6A5, 6A7</t>
  </si>
  <si>
    <t>SEC. Nhật Tân: 7A5, 7A7, 7A6</t>
  </si>
  <si>
    <t>SEC. Thượng Thanh: 8A4, 8A5, 8A6, 8A7</t>
  </si>
  <si>
    <t>Ba Đình: 5A2, 5A3, 5A4, 5A1</t>
  </si>
  <si>
    <t>SEC. Thanh Trì: ...., 6A7, 6A4, 6A1</t>
  </si>
  <si>
    <t>Damian Dookhoo</t>
  </si>
  <si>
    <t>SEC. Tam Hiệp: ...., …., 7A2, 8A1, 6A3</t>
  </si>
  <si>
    <t>SEC. Gia Thụy: Grade 6</t>
  </si>
  <si>
    <t>SEC. Đông Thái: …, 7A5, 7A4</t>
  </si>
  <si>
    <t>SEC. Đức Giang: 8C, 8D, 8E, 9C, 9D</t>
  </si>
  <si>
    <t>SEC. Thanh Am: 9A4, 9A5, 8A6</t>
  </si>
  <si>
    <t>SEC. Tân Định: …, 7N, 7H, 7A</t>
  </si>
  <si>
    <t>SEC. Thanh Am: 8A3, 8A4, 8A5</t>
  </si>
  <si>
    <t>SEC. Thanh Trì: 7A1, 7A2, 7A3, 7A4</t>
  </si>
  <si>
    <t>SEC. Thanh Am: 9A1, 9A2, 9A3</t>
  </si>
  <si>
    <t>Danica Louw</t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</si>
  <si>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…, 1A, 1B, 1C
</t>
    </r>
    <r>
      <rPr>
        <rFont val="Segoe UI Semibold"/>
        <color rgb="FFFF0000"/>
        <sz val="8.0"/>
      </rPr>
      <t xml:space="preserve">W.4: </t>
    </r>
    <r>
      <rPr>
        <rFont val="Segoe UI Semibold"/>
        <b/>
        <color rgb="FFFF00FF"/>
        <sz val="8.0"/>
      </rPr>
      <t>KINDERGARTEN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</si>
  <si>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2A, 2B, 2C
</t>
    </r>
    <r>
      <rPr>
        <rFont val="Segoe UI Semibold"/>
        <color rgb="FFFF0000"/>
        <sz val="8.0"/>
      </rPr>
      <t xml:space="preserve">W.4: </t>
    </r>
    <r>
      <rPr>
        <rFont val="Segoe UI Semibold"/>
        <b/>
        <color rgb="FFFF00FF"/>
        <sz val="8.0"/>
      </rPr>
      <t>KINDERGARTEN</t>
    </r>
  </si>
  <si>
    <t>Đồng Tâm: 2A, 2B, 2D</t>
  </si>
  <si>
    <t>Nhật Tân: 2A6, 2A5, 2A3, 2A2</t>
  </si>
  <si>
    <t>Đồng Tâm: 1A, 1C, 1D, 1B</t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</si>
  <si>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1E, 1D
</t>
    </r>
    <r>
      <rPr>
        <rFont val="Segoe UI Semibold"/>
        <color rgb="FFFF0000"/>
        <sz val="8.0"/>
      </rPr>
      <t>W.4:</t>
    </r>
    <r>
      <rPr>
        <rFont val="Segoe UI Semibold"/>
        <color theme="1"/>
        <sz val="8.0"/>
      </rPr>
      <t xml:space="preserve"> Kim Liên: 2B, 2C, 2D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</si>
  <si>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3B, 3D, 3A, 3C
</t>
    </r>
    <r>
      <rPr>
        <rFont val="Segoe UI Semibold"/>
        <color rgb="FFFF0000"/>
        <sz val="8.0"/>
      </rPr>
      <t xml:space="preserve">W.4: </t>
    </r>
    <r>
      <rPr>
        <rFont val="Segoe UI Semibold"/>
        <color rgb="FFFF00FF"/>
        <sz val="8.0"/>
      </rPr>
      <t>KINDERGARTEN</t>
    </r>
  </si>
  <si>
    <t>Cổ Nhuế 2B: 3A3, 3A4, 3A2, 1A10</t>
  </si>
  <si>
    <t>Đồng Tâm: 2E, 4A (2nd), 2C</t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</si>
  <si>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2D, 2E, 2G
</t>
    </r>
    <r>
      <rPr>
        <rFont val="Segoe UI Semibold"/>
        <color rgb="FFFF0000"/>
        <sz val="8.0"/>
      </rPr>
      <t xml:space="preserve">W.4: </t>
    </r>
    <r>
      <rPr>
        <rFont val="Segoe UI Semibold"/>
        <color theme="1"/>
        <sz val="8.0"/>
      </rPr>
      <t>Kim Liên: 2Q, 2N</t>
    </r>
  </si>
  <si>
    <t>Danielle Skermer</t>
  </si>
  <si>
    <t>Vĩnh Hưng: ....., 1A12, 1A11, 1A10</t>
  </si>
  <si>
    <t>Hoàng Văn Thụ: 1A4, 1A1, 1A2, 1A3</t>
  </si>
  <si>
    <t>Vĩnh Hưng: 1A8, 1A9, 3A8, 1A4</t>
  </si>
  <si>
    <t>Phú Thượng: 1A5, 1A6, 1A7, 1A9</t>
  </si>
  <si>
    <t>Hoàng Văn Thụ: 2A3, 2A4, 2A5, 3A4</t>
  </si>
  <si>
    <t>Dịch Vọng B: 1A2a, 1A1a, 2A1a</t>
  </si>
  <si>
    <t>Định Công: 3A6, 3A7, 2A2</t>
  </si>
  <si>
    <t>Vĩnh Hưng: 1A5, 1A6, 1A7</t>
  </si>
  <si>
    <t>Dịch Vọng B: 1A1a (2nd), 1A2a (2nd), 2A1a (2nd)</t>
  </si>
  <si>
    <t>Darren Barnard</t>
  </si>
  <si>
    <t>SEC. Thanh Am: ..., 7A3, 7A4, 7A5, 7A6</t>
  </si>
  <si>
    <r>
      <rPr>
        <rFont val="Quattrocento Sans"/>
        <color theme="1"/>
        <sz val="8.0"/>
      </rPr>
      <t xml:space="preserve">Lý Th.Kiệt Đ.Đa: 
</t>
    </r>
    <r>
      <rPr>
        <rFont val="Segoe UI Semibold"/>
        <color rgb="FFFF0000"/>
        <sz val="8.0"/>
      </rPr>
      <t xml:space="preserve">W.1: </t>
    </r>
    <r>
      <rPr>
        <rFont val="Segoe UI Semibold"/>
        <color theme="1"/>
        <sz val="8.0"/>
      </rPr>
      <t xml:space="preserve">5A1, 5A2, 5A3, 5A4
</t>
    </r>
    <r>
      <rPr>
        <rFont val="Segoe UI Semibold"/>
        <color rgb="FFFF0000"/>
        <sz val="8.0"/>
      </rPr>
      <t xml:space="preserve">W.2: </t>
    </r>
    <r>
      <rPr>
        <rFont val="Segoe UI Semibold"/>
        <color theme="1"/>
        <sz val="8.0"/>
      </rPr>
      <t>…, 5A5, 4A4, 4A5</t>
    </r>
  </si>
  <si>
    <t>Lý Thường Kiệt Đ.Đa: 5A1, 5A2, 5A3, 5A4</t>
  </si>
  <si>
    <t>Trần Quốc Toản: 4B2, 4K2, 3H2, 3E2</t>
  </si>
  <si>
    <t>Trần Quốc Toản: 3E2 (2nd), 3H2 (2nd), 5D2 (2nd), 5E2 (2nd)</t>
  </si>
  <si>
    <t xml:space="preserve"> </t>
  </si>
  <si>
    <t>SEC. Ngọc Lâm: 8A7, 8A2, 8A1</t>
  </si>
  <si>
    <t>SEC. Ngọc Lâm: …, 7A1, 7A3, 7A4</t>
  </si>
  <si>
    <t>Lý Thường Kiệt Đ.Đa: 5A5, 4A4, 4A5</t>
  </si>
  <si>
    <t>Trần Quốc Toản: 5D2, 5E2, 4A2</t>
  </si>
  <si>
    <t>Trần Quốc Toản: 4B2 (2nd), 4A2 (2nd), 4K2 (2nd)</t>
  </si>
  <si>
    <r>
      <rPr>
        <rFont val="Quattrocento Sans"/>
        <b/>
        <color theme="1"/>
        <sz val="9.0"/>
      </rPr>
      <t xml:space="preserve">David Eskander
</t>
    </r>
    <r>
      <rPr>
        <rFont val="Segoe UI Semibold"/>
        <b val="0"/>
        <color rgb="FF0000FF"/>
        <sz val="9.0"/>
      </rPr>
      <t>25/10/2021</t>
    </r>
  </si>
  <si>
    <t>Yên Mỹ: …, 4A, 4B, 4C</t>
  </si>
  <si>
    <t xml:space="preserve">Tam Hiệp: 4A1, 4A2, 5A1, 5A4 </t>
  </si>
  <si>
    <t>Tân Định (CS2): 3A1, 3A9, 4A7</t>
  </si>
  <si>
    <t>Cự Khối: ….., 4A6, 3A2, 4A5</t>
  </si>
  <si>
    <t>Nhập cảnh ngày 08/10/2021</t>
  </si>
  <si>
    <t>Tân Định (CS1): 5A9, 5A5, 5A1, 5A2</t>
  </si>
  <si>
    <t>Tân Định (CS2): 4A10, 4A8, 4A3</t>
  </si>
  <si>
    <t>Tân Định (CS2): 4A5, 4A2, 4A6</t>
  </si>
  <si>
    <t>Tân Định (CS1): 5A8, 5A4, 4A1, 4A4</t>
  </si>
  <si>
    <t>Tân Định (CS1): …., 5A7, 5A6, 5A3</t>
  </si>
  <si>
    <r>
      <rPr>
        <rFont val="Quattrocento Sans"/>
        <b/>
        <color theme="1"/>
        <sz val="9.0"/>
      </rPr>
      <t xml:space="preserve">Eamonn Kennedy
</t>
    </r>
    <r>
      <rPr>
        <rFont val="Segoe UI Semibold"/>
        <b val="0"/>
        <color rgb="FF0000FF"/>
        <sz val="9.0"/>
      </rPr>
      <t>25/10/2021</t>
    </r>
  </si>
  <si>
    <t>Đồng Tâm: …., 5D, 4A, 4E</t>
  </si>
  <si>
    <t>Hạ Đình: ..., 4A2, 3A5, 3A4</t>
  </si>
  <si>
    <t>Hạ Đình: 5A1, 5A2, 5A3, 5A4</t>
  </si>
  <si>
    <t>Đồng Tâm: 3A (2nd), 3B (2nd), 3D (2nd), 3C (2nd)</t>
  </si>
  <si>
    <t>Đồng Tâm: 4D, 4B, 4C</t>
  </si>
  <si>
    <t>Trần Phú HM: 4A1, 4A2, 4A3</t>
  </si>
  <si>
    <t>Đồng Tâm: 3C, 3B, 3D, 3A</t>
  </si>
  <si>
    <t>Đồng Tâm: 4D (2nd), 4B (2nd), 4E (2nd), 4C (2nd)</t>
  </si>
  <si>
    <t>Trần Phú HM: 5A3, 5A2, 5A1, 5A4</t>
  </si>
  <si>
    <t>Eleanor Plenty</t>
  </si>
  <si>
    <t>Thanh Lương: ...., 2A1, 2A2, 2A3</t>
  </si>
  <si>
    <t>Lương Yên HBT: 1A1, 1A2, 1A3, 1A4</t>
  </si>
  <si>
    <t>Tây Sơn: …, ….., 1A1, 1A2</t>
  </si>
  <si>
    <t>Lương Yên HBT: 1A1 (2nd), 1A2 (2nd), 1A3 (2nd), 1A4 (2nd)</t>
  </si>
  <si>
    <t>Tây Sơn: ...., …., 1A1 (2nd), 1A2 (2nd)</t>
  </si>
  <si>
    <t>Ngô Quyền: 3A2, 3B2, 3C2</t>
  </si>
  <si>
    <t>Lương Yên HBT: 2A4, 2A3, 2A2</t>
  </si>
  <si>
    <t>Ngô Quyền: 3A2 (2nd), 3B2 (2nd), 3C2 (2nd)</t>
  </si>
  <si>
    <t>Lương Yên HBT: 2A4 (2nd), 2A3 (2nd), 2A2 (2nd)</t>
  </si>
  <si>
    <t>Eleni Norey</t>
  </si>
  <si>
    <t>Đoàn Khuê: 3A4, 3A3, 3A2, 3A1</t>
  </si>
  <si>
    <t>Minh Khai HBT: 2A1, 2A2, 2A3, 2A4</t>
  </si>
  <si>
    <t>Trần Quốc Toản: 3A, 3B, 3C, 3D</t>
  </si>
  <si>
    <t>Trần Quốc Toản: …., 1C, 1D, 1E</t>
  </si>
  <si>
    <t>Lê Văn Tám: 1A8, 1A9, 1A10</t>
  </si>
  <si>
    <t>Đoàn Khuê: 2A1, 2A2, 2A3</t>
  </si>
  <si>
    <t>Minh Khai HBT: 3A1, 3A2, 3A3</t>
  </si>
  <si>
    <t>Lê Văn Tám: 1A8 (2nd), 1A9 (2nd), 1A10 (2nd)</t>
  </si>
  <si>
    <t>Elizabeth Glynn</t>
  </si>
  <si>
    <t>Tây Mỗ: ..., 3A7, 3A8, 3A1</t>
  </si>
  <si>
    <t>Cổ Nhuế 2B: 1A1, 4A5, 2A4, 2A5</t>
  </si>
  <si>
    <t>Cổ Nhuế 2B: 4A8, 2A3, 1A6, 4A6</t>
  </si>
  <si>
    <t>Đông Ngạc A: 2A1, 2A2, 2A3</t>
  </si>
  <si>
    <t>Tây Mỗ: 1A7, 1A6, 1A8, 1A5</t>
  </si>
  <si>
    <t>Cổ Nhuế 2B: 2A10, 2A9, 2A8, 2A7</t>
  </si>
  <si>
    <t>Quỳnh Mai: 1A1, 1A2, 4A5, 4A6</t>
  </si>
  <si>
    <t>Cổ Nhuế 2B: 1A4, 2A2, 2A1, 2A6</t>
  </si>
  <si>
    <t>Hồ Tùng Mậu: 2A1, 2A2, 2A3</t>
  </si>
  <si>
    <t>Hồ Tùng Mậu: 1A4, 2A4</t>
  </si>
  <si>
    <t>Ella Ampadu</t>
  </si>
  <si>
    <t>Trần Phú HM: ....., 1A4, 1A5, 2A5</t>
  </si>
  <si>
    <t>Trần Phú HM: 2A4, 2A1, 2A2, 2A3</t>
  </si>
  <si>
    <t>Thịnh Liệt: 3A7, 3A8, 3A9, 2A7</t>
  </si>
  <si>
    <t>Thịnh Liệt: 1A8, 1A9, 1A10, 1A11</t>
  </si>
  <si>
    <t>Trần Phú HM: 3A3, 3A2, 3A1, 3A4</t>
  </si>
  <si>
    <t>Phú Diễn: 1A4, 1A5, 3A4</t>
  </si>
  <si>
    <t>Phú Diễn: 1A1, 1A2, 1A3</t>
  </si>
  <si>
    <t>Thịnh Liệt: 2A4, 2A5, 2A6</t>
  </si>
  <si>
    <t>Phú Diễn: 2A1, 1A8, 1A7</t>
  </si>
  <si>
    <t>Phú Diễn: 2A4, 2A3, 2A2</t>
  </si>
  <si>
    <t>Emma Wrensch</t>
  </si>
  <si>
    <t>Trần Phú HM: ....., 1A1, 1A2, 1A3</t>
  </si>
  <si>
    <t>Chu Văn An TH: 1G, 3H, 1H, 3I</t>
  </si>
  <si>
    <t>Chu Văn An TH: 1B, 1A, 1C, 1D</t>
  </si>
  <si>
    <t>Ng. Tri Phương: ..., ...., 1A, 1B</t>
  </si>
  <si>
    <t xml:space="preserve">Ng. Tri Phương: ...., 2A, 2B, 2C </t>
  </si>
  <si>
    <t>Ng. Tri Phương: 1C, 1D, 2D</t>
  </si>
  <si>
    <t>Hồ Tùng Mậu: 1A1, 1A2, 1A3</t>
  </si>
  <si>
    <t>Chu Văn An TH: 1E, 2G, 2M, 3K</t>
  </si>
  <si>
    <t>Ng. Tri Phương: 3A, 3B, 3C</t>
  </si>
  <si>
    <t>Ngọc Hà: 2A3, 2A2, 2A1</t>
  </si>
  <si>
    <t>Ewan Castell</t>
  </si>
  <si>
    <t>Chu Văn An TH: ..., 5K, 5E, 5I</t>
  </si>
  <si>
    <t xml:space="preserve">Lý Thường Kiệt Đ.Đa: 3A5, 4A1, 4A2, 4A3 </t>
  </si>
  <si>
    <t>Lý Thường Kiệt Đ.Đa: 3A1, 3A2, 3A3, 3A4</t>
  </si>
  <si>
    <t>Trung Văn: 5B, 5C, 5E, 5H</t>
  </si>
  <si>
    <r>
      <rPr>
        <rFont val="Quattrocento Sans"/>
        <color theme="1"/>
        <sz val="8.0"/>
      </rPr>
      <t xml:space="preserve">Lý Th.Kiệt Đ.Đa: 
</t>
    </r>
    <r>
      <rPr>
        <rFont val="Segoe UI Semibold"/>
        <color rgb="FFFF0000"/>
        <sz val="8.0"/>
      </rPr>
      <t xml:space="preserve">W.1: </t>
    </r>
    <r>
      <rPr>
        <rFont val="Segoe UI Semibold"/>
        <color theme="1"/>
        <sz val="8.0"/>
      </rPr>
      <t xml:space="preserve">3A5, 4A1, 4A2, 4A3 
</t>
    </r>
    <r>
      <rPr>
        <rFont val="Segoe UI Semibold"/>
        <color rgb="FFFF0000"/>
        <sz val="8.0"/>
      </rPr>
      <t>W.2:</t>
    </r>
    <r>
      <rPr>
        <rFont val="Segoe UI Semibold"/>
        <color theme="1"/>
        <sz val="8.0"/>
      </rPr>
      <t xml:space="preserve"> 3A1, 3A2, 3A3, 3A4</t>
    </r>
  </si>
  <si>
    <t>Thanh Lương: 5A3, 5A2, 5A1</t>
  </si>
  <si>
    <t>Nguyễn Du NTL: 2E, 2H, 2G, 4G</t>
  </si>
  <si>
    <t>An Hưng: 2A4, 5A1, 5A4, 5A5</t>
  </si>
  <si>
    <t>An Hưng: 4A2, 4A8, 4A5, 4A3</t>
  </si>
  <si>
    <t>Thanh Lương: 5A3 (2nd), 5A2 (2nd), 5A1 (2nd)</t>
  </si>
  <si>
    <t>Freya Tyrrell</t>
  </si>
  <si>
    <t>Bà Triệu: …., ….., 5A5a, 5A6a</t>
  </si>
  <si>
    <t>Tây Sơn: …, …., 2A3, 2A4</t>
  </si>
  <si>
    <t>Tây Sơn: 5A3, 4A1 (2nd), 2A3 (2nd), 2A4 (2nd)</t>
  </si>
  <si>
    <t>Tây Sơn: 4A2 (2nd), 4A3 (2nd), 5A3 (2nd)</t>
  </si>
  <si>
    <t>Dịch Vọng B: 2A5a, 2A3a, 2A2a, 2A4a</t>
  </si>
  <si>
    <t>Tây Sơn: 4A5a, 4A6a, 4A2</t>
  </si>
  <si>
    <t>Tây Sơn: 4A3, 4A1, 4A6a (2nd), 4A5a (2nd)</t>
  </si>
  <si>
    <t>Dịch Vọng B: 2A4a (2nd), 2A3a (2nd), 2A2a (2nd), 2A5a (2nd)</t>
  </si>
  <si>
    <t>Bà Triệu: 5A5a (2nd), 5A6a (2nd)</t>
  </si>
  <si>
    <t>Gareth Trotter</t>
  </si>
  <si>
    <t>Gia Quất: …, 5A1, 5A2, 5A3</t>
  </si>
  <si>
    <t>Chu Văn An TH: 5G, 5H, 4K, 5M</t>
  </si>
  <si>
    <t>Thạch Bàn B: 4A2, 4A1, 4A3, 4A4</t>
  </si>
  <si>
    <t>Long Biên: 4A5 (2nd), 4A7 (2nd), 4A6 (2nd)</t>
  </si>
  <si>
    <t>Thạch Bàn B: 5A1, 5A2, 5A3, 5A4</t>
  </si>
  <si>
    <t>Dịch Vọng A: 3A, 3E, 3H</t>
  </si>
  <si>
    <t>Long Biên: …., 4A7, 4A6, 4A5</t>
  </si>
  <si>
    <t>Dịch Vọng A: 3E (2nd), 3H (2nd), 3Q</t>
  </si>
  <si>
    <t>Dịch Vọng A: 4I, 4K, 3A (2nd)</t>
  </si>
  <si>
    <t>Dịch Vọng A: 4K (2nd), 4I (2nd), 3Q (2nd)</t>
  </si>
  <si>
    <r>
      <rPr>
        <rFont val="Quattrocento Sans"/>
        <b/>
        <color theme="1"/>
        <sz val="9.0"/>
      </rPr>
      <t xml:space="preserve">Gavin Hopkins
</t>
    </r>
    <r>
      <rPr>
        <rFont val="Segoe UI Semibold"/>
        <b val="0"/>
        <color rgb="FF0000FF"/>
        <sz val="9.0"/>
      </rPr>
      <t>25/10/2021</t>
    </r>
  </si>
  <si>
    <t>Đồng Tâm: …., 5A, 5B, 5C</t>
  </si>
  <si>
    <t>Đồng Tâm: 5A (2nd), 5B (2nd), 5D (2nd), 5C (2nd)</t>
  </si>
  <si>
    <t>Kim Giang: 4A8, 4A9, 4A10, 4A7</t>
  </si>
  <si>
    <t>Nam Thành Công: 3M, 3N, 3P, 5K</t>
  </si>
  <si>
    <t>Thịnh Liệt: 4A3, 4A4, 4A1, 4A2</t>
  </si>
  <si>
    <t xml:space="preserve">Nam Thành Công:  4E, 4K, 4I, 4H </t>
  </si>
  <si>
    <t>Phú Cường: 5A1, 5A2, 5A3</t>
  </si>
  <si>
    <t>Phú Cường: 4A1, 4A2, 4A3</t>
  </si>
  <si>
    <t>Kim Đồng HĐ: 4D, 4C</t>
  </si>
  <si>
    <t>George Martin</t>
  </si>
  <si>
    <t>Phan Chu Trinh: …., 4C, 5B, 5D</t>
  </si>
  <si>
    <t>Tứ Liên: 4A1, 4A2, 4A3, 4A4</t>
  </si>
  <si>
    <t>Trung Hiền: 4A1, 4A2, 4A3, 4A4</t>
  </si>
  <si>
    <t>Ng. Trung Trực: .., 4A1, 4A3, 3A1</t>
  </si>
  <si>
    <t>Trần Quốc Toản: …, 5C, 5A, 2A</t>
  </si>
  <si>
    <t>Ng. Trung Trực: 5A2, 5A3, 5A4</t>
  </si>
  <si>
    <t>Ng. Trung Trực: 3A4, 3A2, 4A6</t>
  </si>
  <si>
    <t>Ng. Trung Trực: 3A3, 5A5, 5A1</t>
  </si>
  <si>
    <t>Ng. Trung Trực: 4A2, 4A5, 4A4</t>
  </si>
  <si>
    <t>Trần Quốc Toản: 4E, 4H, 5H</t>
  </si>
  <si>
    <r>
      <rPr>
        <rFont val="Quattrocento Sans"/>
        <b/>
        <color theme="1"/>
        <sz val="9.0"/>
      </rPr>
      <t xml:space="preserve">Giovanni Bauge
</t>
    </r>
    <r>
      <rPr>
        <rFont val="Segoe UI Semibold"/>
        <b val="0"/>
        <color rgb="FF0000FF"/>
        <sz val="9.0"/>
      </rPr>
      <t>25/10/2021</t>
    </r>
  </si>
  <si>
    <t>Linh Đàm: 3A3, 3A8, 5A3, 3A6</t>
  </si>
  <si>
    <t>Tây Mỗ: 4A9, 4A2, 4A4, 4A3</t>
  </si>
  <si>
    <t>Hạ Đình: 5A5, 4A7, 4A1</t>
  </si>
  <si>
    <t>Hạ Đình: 4A5, 4A3, 4A4, 4A6</t>
  </si>
  <si>
    <t>Hạ Đình: 3A1, 3A2, 3A3</t>
  </si>
  <si>
    <t>Linh Đàm: 3A2, 3A9, 5A4</t>
  </si>
  <si>
    <t>Tân Triều: 3A3, 4A1, 5A1</t>
  </si>
  <si>
    <t>Tây Mỗ: 3A4, 3A6, 3A5, 4A1</t>
  </si>
  <si>
    <t>Giziet Tofani</t>
  </si>
  <si>
    <t>Ngô Sĩ Kiện: 1A5, 1A6, 1A7, 1A8</t>
  </si>
  <si>
    <t>Phú Thượng: 3A6, 3A7, 2A9</t>
  </si>
  <si>
    <t>Định Công: 1A4, 1A5, 1A6</t>
  </si>
  <si>
    <t>Ngô Sĩ Kiện: 2A3, 2A2, 2A1, 2A4</t>
  </si>
  <si>
    <t>Định Công: 1A7, 1A8, 1A9</t>
  </si>
  <si>
    <t>Triều Khúc: 1A1, 1A2, 4A2</t>
  </si>
  <si>
    <t>Hassan Oubourhim</t>
  </si>
  <si>
    <t>Giáp Bát: …., 4A8, 4A7, 4A5</t>
  </si>
  <si>
    <t>Hạ Đình: 3A1, 3A2, 3A3, 1A5</t>
  </si>
  <si>
    <t>Đại Kim: 2A4, 2A5, 2A6</t>
  </si>
  <si>
    <t>Nguyễn Trãi: 1G, 3G, 3C, 2D</t>
  </si>
  <si>
    <t>Định Công: 3A4, 3A8, 3A9</t>
  </si>
  <si>
    <t>Định Công: 4A5, 4A6, 3A1</t>
  </si>
  <si>
    <t>Nguyễn Trãi: 4I, 2C, 2I</t>
  </si>
  <si>
    <t>Trần Phú HM: 4A4, 4A5, 4A6</t>
  </si>
  <si>
    <t>Định Công: 4A8, 4A9, 4A10, 4A11</t>
  </si>
  <si>
    <t>Ivan Granic</t>
  </si>
  <si>
    <t>Vũ Lăng: …., 1A4, 1A5, 1A6</t>
  </si>
  <si>
    <t>Ngô Sĩ Kiện: 1A1, 1A2, 1A3, 1A4</t>
  </si>
  <si>
    <t>TTA: 1E, 1G, 2I, 2D</t>
  </si>
  <si>
    <t>TTA: 1C, 1A, 1D, 1B</t>
  </si>
  <si>
    <t>TTA: 3D, 3E, 3G, 2H</t>
  </si>
  <si>
    <t>Phú Cường: 1A1, 3A3, 3A4</t>
  </si>
  <si>
    <t>Phú Cường: 3A1, 3A2
Phú Lương I: …., …., 1A5</t>
  </si>
  <si>
    <t>An Hưng: 4A9, 4A4, 4A7, 1A3</t>
  </si>
  <si>
    <t>Phú Lương I: 2A3, 2A4, 2A1, 2A2</t>
  </si>
  <si>
    <t>Trần Phú HĐ: 1A5, 1A6, 1A7, 1A8</t>
  </si>
  <si>
    <t>Jack Fetherstonhaugh</t>
  </si>
  <si>
    <t>Đoàn Kết: ..., 4A4, 4A5, 4A6</t>
  </si>
  <si>
    <t>Yên Hòa: …., …., 5E, 5G</t>
  </si>
  <si>
    <t>Bế Văn Đàn: 4G, 5A, 5B, 5C</t>
  </si>
  <si>
    <t>Yên Hòa: 4I, 5C, 5B, 3C</t>
  </si>
  <si>
    <t>Chu Văn An TH: 3C, 3D, 3A</t>
  </si>
  <si>
    <t>Đoàn Kết: 5A2, 5A1, 5A3</t>
  </si>
  <si>
    <t>Đoàn Kết: 3A6, 3A5, 3A4, 4A3</t>
  </si>
  <si>
    <t>Yên Hòa: 4B, 4C, 4G, 4H</t>
  </si>
  <si>
    <t>Trung Yên: 3I, 3B, 3G, 3H</t>
  </si>
  <si>
    <t>Trung Yên: 4D, 4G, 4H</t>
  </si>
  <si>
    <t>Jack Lane</t>
  </si>
  <si>
    <t>Lê Văn Tám: ..., 4A9, 4A10, 4A11</t>
  </si>
  <si>
    <t>Thanh Am: 4A3, 2A3, 4A4, 5A3</t>
  </si>
  <si>
    <t>Kim Đồng BĐ: 3A1 (2nd), 5A1 (2nd), 5A2 (2nd), 5A3 (2nd)</t>
  </si>
  <si>
    <t>Ba Đình: 4A3, 4A2, 4A1, 4A4</t>
  </si>
  <si>
    <t>Thanh Am: 2A4, 2A3 (2nd), 2A1 (2nd), 2A2 (2nd)</t>
  </si>
  <si>
    <t>Kim Đồng BĐ: 3A1, 5A1, 5A2, 5A3</t>
  </si>
  <si>
    <t>Thanh Am: 2A1, 2A2, 3A3</t>
  </si>
  <si>
    <t>Mai Dịch: 5D, 5E, 5B, 5A</t>
  </si>
  <si>
    <t>Lê Văn Tám: 4A9 (2nd), 4A10 (2nd), 4A11 (2nd)</t>
  </si>
  <si>
    <t>Trung Hiền: 5A1, 5A2, 5A3</t>
  </si>
  <si>
    <t>Jade Minnaar</t>
  </si>
  <si>
    <t>SEC. Tân Định: …, 6G, 6I, 6H</t>
  </si>
  <si>
    <t>Ngô Quyền: 5G, 2D, 2E, 2G</t>
  </si>
  <si>
    <t>Ngô Quyền: 3D (2nd), 3E (2nd), 3G (2nd)</t>
  </si>
  <si>
    <t>Ngô Quyền: …., 4E, 4D, 4A (2nd)</t>
  </si>
  <si>
    <t>Ngô Quyền: 4C (2nd), 4D (2nd), 4B (2nd), 4E (2nd)</t>
  </si>
  <si>
    <t>Ngô Quyền: 4A, 4B, 4C</t>
  </si>
  <si>
    <t>Ngô Quyền: …., 3D, 3E, 3G</t>
  </si>
  <si>
    <r>
      <rPr>
        <rFont val="Quattrocento Sans"/>
        <color theme="1"/>
        <sz val="8.0"/>
      </rPr>
      <t xml:space="preserve">Kim Liên:
</t>
    </r>
    <r>
      <rPr>
        <rFont val="Segoe UI Semibold"/>
        <color rgb="FFFF0000"/>
        <sz val="8.0"/>
      </rPr>
      <t xml:space="preserve"> W.1: </t>
    </r>
    <r>
      <rPr>
        <rFont val="Segoe UI Semibold"/>
        <color rgb="FFFF0000"/>
        <sz val="8.0"/>
      </rPr>
      <t>…,</t>
    </r>
    <r>
      <rPr>
        <rFont val="Segoe UI Semibold"/>
        <color theme="1"/>
        <sz val="8.0"/>
      </rPr>
      <t xml:space="preserve"> 1Z
</t>
    </r>
    <r>
      <rPr>
        <rFont val="Segoe UI Semibold"/>
        <color rgb="FFFF0000"/>
        <sz val="8.0"/>
      </rPr>
      <t xml:space="preserve"> W.2: ..., ..., </t>
    </r>
    <r>
      <rPr>
        <rFont val="Segoe UI Semibold"/>
        <color theme="1"/>
        <sz val="8.0"/>
      </rPr>
      <t>3M</t>
    </r>
    <r>
      <rPr>
        <rFont val="Segoe UI Semibold"/>
        <color theme="1"/>
        <sz val="8.0"/>
      </rPr>
      <t xml:space="preserve">
</t>
    </r>
    <r>
      <rPr>
        <rFont val="Segoe UI Semibold"/>
        <color rgb="FFFF0000"/>
        <sz val="8.0"/>
      </rPr>
      <t xml:space="preserve"> W.4:</t>
    </r>
    <r>
      <rPr>
        <rFont val="Segoe UI Semibold"/>
        <color rgb="FFFF0000"/>
        <sz val="8.0"/>
      </rPr>
      <t xml:space="preserve"> …., ..., ...,</t>
    </r>
    <r>
      <rPr>
        <rFont val="Segoe UI Semibold"/>
        <color theme="1"/>
        <sz val="8.0"/>
      </rPr>
      <t xml:space="preserve"> 5D</t>
    </r>
  </si>
  <si>
    <t>Ngô Quyền: 2D (2nd), 2E (2nd), 2G (2nd), 5G (2nd)</t>
  </si>
  <si>
    <t>SEC. Bồ Đề: 6A4, 6A3, 6A1</t>
  </si>
  <si>
    <t>James Farrow</t>
  </si>
  <si>
    <t>SEC. Tam Hiệp: ...., ….., 7A1, 8A5, 6A5</t>
  </si>
  <si>
    <t>SEC. Việt Hưng: 6A1, 6A2, 6A3</t>
  </si>
  <si>
    <t>SEC. Thạch Bàn: 6G, 6H, 6E, 6I, 6K</t>
  </si>
  <si>
    <t>SEC. Giang Biên: 7D, 7C, 7B, 7A</t>
  </si>
  <si>
    <t>SEC. Nhật Tân: 7A2, 7A3, 7A4</t>
  </si>
  <si>
    <t>SEC. Việt Hưng: 8A1, 8A2, 8A3</t>
  </si>
  <si>
    <t>SEC. Việt Hưng: 8A4, 8A5</t>
  </si>
  <si>
    <t>SEC. Bồ Đề: 6A2, 7A3, 7A5</t>
  </si>
  <si>
    <t>SEC. Ngọc Lâm: 6A4, 7A2, 8A6, 6A5</t>
  </si>
  <si>
    <t>James Feehan</t>
  </si>
  <si>
    <t>Thạch Bàn B: …, 3A5, 4A6, 4A5</t>
  </si>
  <si>
    <t>Thạch Bàn B: 3A1, 3A4, 3A3, 3A2</t>
  </si>
  <si>
    <t>Khương Mai: 4I, 4K, 3K</t>
  </si>
  <si>
    <t>Nam Thành Công: 5G, 5H, 5I, 5P</t>
  </si>
  <si>
    <t>Khương Mai: 3G, 3E, 3H, 3D</t>
  </si>
  <si>
    <t>Phú Diễn: 3A9, 4A1, 4A2, 4A3</t>
  </si>
  <si>
    <t>Nam Thành Công: 3K, 3I, 5D, 5Q</t>
  </si>
  <si>
    <t>Phú Diễn: 3A6, 3A7, 3A8</t>
  </si>
  <si>
    <t>Phú Diễn: 3A1, 3A2, 3A3</t>
  </si>
  <si>
    <t>James Hancock</t>
  </si>
  <si>
    <t>SEC. Yên Sở: 7A1, 7A2, 7A3, 7A4</t>
  </si>
  <si>
    <t>SEC. Phúc Lợi: 7A1, 7A3, 7A2, 7A4</t>
  </si>
  <si>
    <t>SEC. Phúc Lợi: 8A4, 6A1, 6A3</t>
  </si>
  <si>
    <t xml:space="preserve">SEC. Định Công: </t>
  </si>
  <si>
    <t>SEC. Yên Sở: 8A4, 8A5, 8A6, 8A7</t>
  </si>
  <si>
    <t>SEC. Phúc Lợi: 6A4, 6A2, 8A5</t>
  </si>
  <si>
    <t>James Walker</t>
  </si>
  <si>
    <t>Nam Thành Công: 4M, 4C, 4D</t>
  </si>
  <si>
    <t>Quang Trung: 5A3, 5A2, 5A4, 5A1</t>
  </si>
  <si>
    <t>Nam Thành Công: 5C, 5M, 5E, 5N</t>
  </si>
  <si>
    <t>Mỹ Đình II: 5A2, 5A3, 5A4, 5A5</t>
  </si>
  <si>
    <t>Thanh Lương: 3A1, 3A2, 3A3</t>
  </si>
  <si>
    <t>Thanh Lương: 4A1, 4A2, 4A3, 4A4</t>
  </si>
  <si>
    <t>Thanh Lương: 3A1 (2nd), 3A2 (2nd), 3A3 (2nd), 4A4 (2nd)</t>
  </si>
  <si>
    <t>Thanh Lương: 4A1 (2nd), 4A2 (2nd), 4A3 (2nd)</t>
  </si>
  <si>
    <t>Mỹ Đình II: 5A6, 5A1, 4A10</t>
  </si>
  <si>
    <t>Jarryd Domingo</t>
  </si>
  <si>
    <t>Đông Ngạc A: ..., 4A1, 4A3, 4A2</t>
  </si>
  <si>
    <t>Kim Giang: 3A7, 3A6, 3A5, 3A8</t>
  </si>
  <si>
    <t>Cổ Nhuế 2B: 5A5, 4A9, 3A1, 4A7</t>
  </si>
  <si>
    <t>Kim Giang: 3A9, 4A5, 4A6, 4A4</t>
  </si>
  <si>
    <t>Gia Quất: 3A3, 4A4, 4A3, 4A2</t>
  </si>
  <si>
    <t>Cổ Nhuế 2B: 3A5, 3A6, 3A7, 3A8</t>
  </si>
  <si>
    <t>Lê Trọng Tấn HĐ: 4A4, 4A3, 4A2, 4A1</t>
  </si>
  <si>
    <t>Cổ Nhuế 2B: 4A2, 4A1, 4A4, 4A3</t>
  </si>
  <si>
    <t>Kim Giang: 4A1, 4A2, 4A3</t>
  </si>
  <si>
    <t>Lê Trọng Tấn HĐ: 3A4, 3A3, 3A1, 3A2</t>
  </si>
  <si>
    <t>Jennifer Gleeson</t>
  </si>
  <si>
    <t>Nam Thành Công: ..., 2C, 2D, 2M</t>
  </si>
  <si>
    <t>Nam Thành Công: 2N2, 2N2 (2nd), 2P2, 2P2 (2nd)</t>
  </si>
  <si>
    <t>Văn Chương: 1A1, 1A2, 2A4, 2A7</t>
  </si>
  <si>
    <t>Trần Quốc Toản: 1B2, 1A2, 2H2 (2nd), 2C2 (2nd)</t>
  </si>
  <si>
    <t>Trần Quốc Toản: 2E2 (2nd), 2H2 (2nd), 1A2 (2nd), 1B2 (2nd)</t>
  </si>
  <si>
    <t>Tràng An: 1C1, 1C1 (2nd)</t>
  </si>
  <si>
    <t>Kim Liên: 4Z, 3C, 3Q, 4Q</t>
  </si>
  <si>
    <t>Trần Quốc Toản: 2D2, 2B2, 2C2</t>
  </si>
  <si>
    <t>Trần Quốc Toản: 2E2, 2B2 (2nd), 2D2 (2nd)</t>
  </si>
  <si>
    <t>Kim Liên: 3A, 3Z, 4M</t>
  </si>
  <si>
    <t>John Harrity</t>
  </si>
  <si>
    <t>SEC. Hoàng Văn Thụ: 6A, 6B, 6C, 6D</t>
  </si>
  <si>
    <t>SEC. Hoàng Văn Thụ: 7C, 7B, 7A, 7D</t>
  </si>
  <si>
    <t>SEC. Hoàng Văn Thụ: 8A, 8B, 8D, 8C</t>
  </si>
  <si>
    <t xml:space="preserve">SEC. Lĩnh Nam: </t>
  </si>
  <si>
    <r>
      <rPr>
        <rFont val="Quattrocento Sans"/>
        <color rgb="FF0000CC"/>
        <sz val="8.0"/>
      </rPr>
      <t xml:space="preserve">SEC. Trần Phú: 
</t>
    </r>
    <r>
      <rPr>
        <rFont val="Segoe UI Semibold"/>
        <color rgb="FFFF0000"/>
        <sz val="8.0"/>
      </rPr>
      <t xml:space="preserve">W. 1+3: </t>
    </r>
    <r>
      <rPr>
        <rFont val="Segoe UI Semibold"/>
        <color rgb="FF0000FF"/>
        <sz val="8.0"/>
      </rPr>
      <t xml:space="preserve">8A, 8A (2nd), 8B, 8B (2nd)
</t>
    </r>
    <r>
      <rPr>
        <rFont val="Segoe UI Semibold"/>
        <color rgb="FFFF0000"/>
        <sz val="8.0"/>
      </rPr>
      <t xml:space="preserve">W. 2+4: </t>
    </r>
    <r>
      <rPr>
        <rFont val="Segoe UI Semibold"/>
        <color rgb="FF0000FF"/>
        <sz val="8.0"/>
      </rPr>
      <t>6A, 6A (2nd), 6B, 6B (2nd)</t>
    </r>
  </si>
  <si>
    <t>SEC. Yên Sở: 8A1, 8A2, 8A3</t>
  </si>
  <si>
    <t>SEC. Đại Kim: …, 6A3, 6A5, 6A8</t>
  </si>
  <si>
    <r>
      <rPr>
        <rFont val="Quattrocento Sans"/>
        <color rgb="FF0000CC"/>
        <sz val="8.0"/>
      </rPr>
      <t xml:space="preserve">SEC. Trần Phú: 
</t>
    </r>
    <r>
      <rPr>
        <rFont val="Segoe UI Semibold"/>
        <color rgb="FFFF0000"/>
        <sz val="8.0"/>
      </rPr>
      <t xml:space="preserve">W. 1+3: </t>
    </r>
    <r>
      <rPr>
        <rFont val="Segoe UI Semibold"/>
        <color rgb="FF0000FF"/>
        <sz val="8.0"/>
      </rPr>
      <t xml:space="preserve">8C, 8C (2nd), 6E, 6E (2nd)
</t>
    </r>
    <r>
      <rPr>
        <rFont val="Segoe UI Semibold"/>
        <color rgb="FFFF0000"/>
        <sz val="8.0"/>
      </rPr>
      <t xml:space="preserve">W. 2+4: </t>
    </r>
    <r>
      <rPr>
        <rFont val="Segoe UI Semibold"/>
        <color rgb="FF0000FF"/>
        <sz val="8.0"/>
      </rPr>
      <t>6C, 6C (2nd), 6D, 6D (2nd)</t>
    </r>
  </si>
  <si>
    <t>SEC. Thanh Trì: 6A5, 6A2, 6A3, 6A6</t>
  </si>
  <si>
    <t>John Peate</t>
  </si>
  <si>
    <t>SEC. Đức Giang: 6C, 6D, 7D, 7E</t>
  </si>
  <si>
    <t>SEC. Việt Hưng: 6A4, 7A1, 7A2</t>
  </si>
  <si>
    <t>SEC. Hoàng Văn Thụ: 9B, 9D, 9A, 9C</t>
  </si>
  <si>
    <t>SEC. Việt Hưng: 7A3, 7A4, 7A5</t>
  </si>
  <si>
    <r>
      <rPr>
        <rFont val="Quattrocento Sans"/>
        <color rgb="FF0000CC"/>
        <sz val="8.0"/>
      </rPr>
      <t xml:space="preserve">SEC. Mễ Trì: 
</t>
    </r>
    <r>
      <rPr>
        <rFont val="Segoe UI Semibold"/>
        <color rgb="FFFF0000"/>
        <sz val="8.0"/>
      </rPr>
      <t xml:space="preserve">W1+3: </t>
    </r>
    <r>
      <rPr>
        <rFont val="Segoe UI Semibold"/>
        <color rgb="FF0000FF"/>
        <sz val="8.0"/>
      </rPr>
      <t xml:space="preserve">8A7, 8A7, 8A2, 8A2
</t>
    </r>
    <r>
      <rPr>
        <rFont val="Segoe UI Semibold"/>
        <color rgb="FFFF0000"/>
        <sz val="8.0"/>
      </rPr>
      <t xml:space="preserve">W2+4: </t>
    </r>
    <r>
      <rPr>
        <rFont val="Segoe UI Semibold"/>
        <color rgb="FF0000FF"/>
        <sz val="8.0"/>
      </rPr>
      <t>8A6, 8A6, 8A0, 8A0</t>
    </r>
  </si>
  <si>
    <t>SEC. Bồ Đề: 7A2, 7A4, 7A1</t>
  </si>
  <si>
    <t>SEC. Ngô Gia Tự: 7B, 7E</t>
  </si>
  <si>
    <r>
      <rPr>
        <rFont val="Quattrocento Sans"/>
        <color rgb="FF0000CC"/>
        <sz val="8.0"/>
      </rPr>
      <t xml:space="preserve">SEC. Mễ Trì: 
</t>
    </r>
    <r>
      <rPr>
        <rFont val="Segoe UI Semibold"/>
        <color rgb="FFFF0000"/>
        <sz val="8.0"/>
      </rPr>
      <t xml:space="preserve">W1+3: </t>
    </r>
    <r>
      <rPr>
        <rFont val="Segoe UI Semibold"/>
        <color rgb="FF0000FF"/>
        <sz val="8.0"/>
      </rPr>
      <t xml:space="preserve">8A4, 8A4, 8A1, 8A1
</t>
    </r>
    <r>
      <rPr>
        <rFont val="Segoe UI Semibold"/>
        <color rgb="FFFF0000"/>
        <sz val="8.0"/>
      </rPr>
      <t xml:space="preserve">W2+4: </t>
    </r>
    <r>
      <rPr>
        <rFont val="Segoe UI Semibold"/>
        <color rgb="FF0000FF"/>
        <sz val="8.0"/>
      </rPr>
      <t>8A5, 8A5, 8A3, 8A3</t>
    </r>
  </si>
  <si>
    <t>SEC. Ngô Gia Tự: 6B, 6A, 7A</t>
  </si>
  <si>
    <t>Jonathan Staff</t>
  </si>
  <si>
    <t>SEC. Tam Hiệp: ...., …, 7A5, 8A3, 6A4</t>
  </si>
  <si>
    <t>SEC. Thượng Thanh: 7A7, 7A5, 7A6, 7A4</t>
  </si>
  <si>
    <t>SEC. Đại Kim: 7A3, 7A5, 7A8, 8A3</t>
  </si>
  <si>
    <t>SEC. Yên Sở: ..., 6A1, 6A2, 6A3</t>
  </si>
  <si>
    <t>SEC. Thịnh Liệt: 6A1, 6A2, 6A3</t>
  </si>
  <si>
    <t>SEC. Ngọc Lâm: …, …., 7A6, 6A6</t>
  </si>
  <si>
    <t>SEC. Thanh Trì: ...., 7A5, 7A6, 7A7</t>
  </si>
  <si>
    <t>SEC. Ngọc Lâm: 6A1, 6A2, 7A5, 6A3</t>
  </si>
  <si>
    <t>Josh Hagen</t>
  </si>
  <si>
    <t>Khương Mai: …, 5A, 5B, 5C, 5D</t>
  </si>
  <si>
    <t>Lê Văn Tám: 4A1a, 4A1a (2nd), 4A2a, 4A2a (2nd)</t>
  </si>
  <si>
    <t>Lê Văn Tám: 4A3a, 4A3a (2nd), 4A4a, 4A4a (2nd)</t>
  </si>
  <si>
    <t>Trần Quốc Toản: 4B1, 4K1, 3H1, 3E1</t>
  </si>
  <si>
    <t>Trần Quốc Toản: 3E1 (2nd), 3H1 (2nd), 5D1 (2nd), 5E1 (2nd)</t>
  </si>
  <si>
    <t>Khương Mai: 5E, 5G, 5H</t>
  </si>
  <si>
    <t>Nam Trung Yên: 3A1, 3A2, 3A3, 3A7</t>
  </si>
  <si>
    <t>Nam Trung Yên: 3A6, 3A4, 3A5</t>
  </si>
  <si>
    <t>Trần Quốc Toản: 5D1, 5E1, 4A1</t>
  </si>
  <si>
    <t>Trần Quốc Toản: 4B1 (2nd), 4A1 (2nd), 4K1 (2nd)</t>
  </si>
  <si>
    <t>Kaitlin McDermott</t>
  </si>
  <si>
    <t>Linh Đàm: ...., 1A3, 1A5, 1A1</t>
  </si>
  <si>
    <t>Linh Đàm: 1A2, 1A6, 1A10, 1A9</t>
  </si>
  <si>
    <t>Linh Đàm: 1A8, 1A4, 1A7, 1A11</t>
  </si>
  <si>
    <t>Kim Giang: 1A10, 1A9, 1A8, 1A7</t>
  </si>
  <si>
    <t>Nguyễn Trãi: …, 1M, 1I, 1K</t>
  </si>
  <si>
    <t>Lê Trọng Tấn HĐ: 1A1, 1A2, 1A3, 1A4</t>
  </si>
  <si>
    <t>Lê Trọng Tấn HĐ: 1A5, 2A1, 2A2, 2A3</t>
  </si>
  <si>
    <t>Linh Đàm: 2A4, 2A7, 2A9, 3A7</t>
  </si>
  <si>
    <t>Nguyễn Trãi: 2H, 1C, 1D</t>
  </si>
  <si>
    <t>Lê Trọng Tấn HĐ: …., 2A3, 2A4, 2A5</t>
  </si>
  <si>
    <t>Kate Brookes</t>
  </si>
  <si>
    <t>Hoàng Diệu: …., 1A6, 1A5, 1A4</t>
  </si>
  <si>
    <t>Hoàng Diệu: ..., 2A1, 2A2, 2A3</t>
  </si>
  <si>
    <t>Hoàng Diệu: ..., 2A7, 2A8, 2A9</t>
  </si>
  <si>
    <t>Phan Chu Trinh: 3B, 3C, 1E, 1D</t>
  </si>
  <si>
    <t>Phan Chu Trinh: 2A, 2B, 2C, 2D</t>
  </si>
  <si>
    <t>Phan Chu Trinh: 1A, 1B, 1C</t>
  </si>
  <si>
    <t>Hoàng Diệu: 1A7, 3A7, 3A6, 3A5</t>
  </si>
  <si>
    <t>Ngọc Hà: …, 1A4, 2A4</t>
  </si>
  <si>
    <t>Hoàng Diệu: 3A4 (2nd), 3A5 (2nd), 3A6 (2nd), 3A7 (2nd)</t>
  </si>
  <si>
    <t>Katie Tolkien</t>
  </si>
  <si>
    <t>SEC. Quảng An: 7B, 6C, 6A, 6B</t>
  </si>
  <si>
    <t>SEC. Quảng An: 7A, 7C, 7D</t>
  </si>
  <si>
    <t>Phú Thượng: 4A2, 4A7, 4A1, 5A4</t>
  </si>
  <si>
    <t>Ng. Khả Trạc: 5A, 5B, 5E, 4H</t>
  </si>
  <si>
    <t>SEC. Nhật Tân: 6A2, 6A3, 6A4</t>
  </si>
  <si>
    <t>Ng. Khả Trạc: 4A, 4B, 4C, 4D</t>
  </si>
  <si>
    <t>Kathleen Spence</t>
  </si>
  <si>
    <t>Nam Thành Công: ... , 2G, 2E, 2I</t>
  </si>
  <si>
    <t>Lý Thường Kiệt LB: 2D, 2E, 1D, 1C</t>
  </si>
  <si>
    <t>Gia Quất: 1A4, 1A5, 1A7, 1A1</t>
  </si>
  <si>
    <t>Vĩnh Hưng: 2A7, 2A6, 2A5, 2A3</t>
  </si>
  <si>
    <t>Gia Quất: 3A4, 2A5, 2A3, 2A4</t>
  </si>
  <si>
    <t>Nam Thành Công: 2H, 2K, 3C</t>
  </si>
  <si>
    <t>Trần Phú HĐ: 1A1, 1A2, 1A3, 1A4</t>
  </si>
  <si>
    <t>Thịnh Liệt: 1A12, 1A1, 1A2, 1A3</t>
  </si>
  <si>
    <t>Vĩnh Hưng: 2A4, 2A1, 2A2</t>
  </si>
  <si>
    <t>Kevin Cameron</t>
  </si>
  <si>
    <t xml:space="preserve">SEC. Gia Thụy: </t>
  </si>
  <si>
    <t>SEC. Xuân La: 7H, 6A2, 7G, 6A7</t>
  </si>
  <si>
    <t>SEC. Thịnh Liệt: 7A5, 7A1, 8A4+A5, 8A1+A3, 7A4+A7+A8</t>
  </si>
  <si>
    <t>SEC. Mễ Trì: …, 7A3, 6A2</t>
  </si>
  <si>
    <t>SEC. Mễ Trì: 7A1, 7A6, 7A0</t>
  </si>
  <si>
    <t>SEC. An Dương: 7A1, 7A4</t>
  </si>
  <si>
    <t>SEC. Mễ Trì: 6A6, 7A4, 7A5</t>
  </si>
  <si>
    <t>Kizar Ishaq</t>
  </si>
  <si>
    <t>Cầu Diễn: ..., 3B, 3C</t>
  </si>
  <si>
    <t>Cầu Diễn: …., 5A, 5B, 5C</t>
  </si>
  <si>
    <t>Cầu Diễn: 4I, 5G, 5E, 5H</t>
  </si>
  <si>
    <t>Lại Yên: …, 3A1, 5A1, 5A4</t>
  </si>
  <si>
    <t>Đại Kim: 5A5, 4A5, 4A6, 4A7</t>
  </si>
  <si>
    <t>Trần Phú HĐ: 5D, 5B, 5A</t>
  </si>
  <si>
    <t>Cầu Diễn: 5D, 3A, 3H, 4K</t>
  </si>
  <si>
    <t>Vân Canh: 3A1, 3A2, 3A3</t>
  </si>
  <si>
    <t>Vân Canh: 3A4, 3A5, 3A6, 3A7</t>
  </si>
  <si>
    <t>Đại Kim: 5A1, 5A2, 5A4, 5A3</t>
  </si>
  <si>
    <t>Kyle Messer</t>
  </si>
  <si>
    <t>Ngũ Hiệp: ..., 4G, 4H, 4E</t>
  </si>
  <si>
    <t>Đại Áng: 4A1, 4A2, 4A3, 3A3</t>
  </si>
  <si>
    <t>Duyên Hà: 4A, 4B, 4C</t>
  </si>
  <si>
    <t>Duyên Hà: 5B, 5A, 3B, 3A</t>
  </si>
  <si>
    <t>Ngũ Hiệp: 5A, 5B, 5C, 5D</t>
  </si>
  <si>
    <t>Vĩnh Quỳnh: 3A1, 3A2, 3A9</t>
  </si>
  <si>
    <t>Vĩnh Quỳnh: 3A7, 3A8, 3A5, 3A6</t>
  </si>
  <si>
    <t>Phú Lương I: 5A1, 5A2, 5A4, 5A3</t>
  </si>
  <si>
    <t>Phú Lương I: 3A2, 3A3, 3A4, 3A1</t>
  </si>
  <si>
    <t>Phú Cường: 4A4, 4A5</t>
  </si>
  <si>
    <t>Lasse Olsen</t>
  </si>
  <si>
    <t>Phương Liệt: 3A3, 3A4, 3A5, 3A6, 4A3</t>
  </si>
  <si>
    <t>Lê Ngọc Hân: 4A5, 4A6, 4A7, 4A8</t>
  </si>
  <si>
    <t>Thạch Bàn A: …., …, 3A, 3B</t>
  </si>
  <si>
    <t>Lê Ngọc Hân: 4A5 (2nd), 4A6 (2nd), 4A7 (2nd), 4A8 (2nd)</t>
  </si>
  <si>
    <t>Tân Mai: 4A12, 3A5, 5A3, 4A10</t>
  </si>
  <si>
    <t>Phương Liệt: 4A1, 4A2, 4A4</t>
  </si>
  <si>
    <t>Nguyễn Trãi: …, 5K, 2G</t>
  </si>
  <si>
    <t>Thạch Bàn A: 3C, 3D, 3E</t>
  </si>
  <si>
    <t>Tân Mai: 5A2, 4A8, 4A4</t>
  </si>
  <si>
    <t>Laura Davis</t>
  </si>
  <si>
    <t>Bà Triệu: 1A4b, 1A5b, 2A5b, 2A4b</t>
  </si>
  <si>
    <t>Tây Sơn: 1A5a, 1A6a, 2A5a, 2A6a</t>
  </si>
  <si>
    <t>Bà Triệu: 1A4b (2nd), 1A5b (2nd), 2A5b (2nd), 2A4b (2nd)</t>
  </si>
  <si>
    <t>Tây Sơn: 1A5a (2nd), 1A6a (2nd), 2A5a (2nd), 2A6a (2nd)</t>
  </si>
  <si>
    <t>Tây Sơn: 3A6b, 3A5b, 3A7b</t>
  </si>
  <si>
    <t>Tây Sơn: 4A5b, 4A6b</t>
  </si>
  <si>
    <t>Tây Sơn: 5A4a, 5A5a, 4A6b (2nd), 4A5b (2nd)</t>
  </si>
  <si>
    <t>Tây Sơn: …, ….., 5A5a (2nd), 5A4a (2nd)</t>
  </si>
  <si>
    <t>Tây Sơn: 3A5b (2nd), 3A7b (2nd), 3A6b (2nd)</t>
  </si>
  <si>
    <t>Laura Hamilton</t>
  </si>
  <si>
    <t>Phú Đô: ...., 3A1, 3A2, 3A3</t>
  </si>
  <si>
    <t>Phương Liệt: 2A7, 1A2, 1A3, 5A3, 1A1</t>
  </si>
  <si>
    <t>Phú Đô: 1A1, 1A2, 1A3, 1A4</t>
  </si>
  <si>
    <t>Khương Đình: 1A3, 1A4, 1A5, 1A7, 1A8</t>
  </si>
  <si>
    <t>Hạ Đình: 2A1, 2A2, 2A3, 2A4</t>
  </si>
  <si>
    <t>Phú Đô: 3A4, 3A5, 3A6</t>
  </si>
  <si>
    <t>Đông Thái: 2A4, 2A7</t>
  </si>
  <si>
    <t>Phú Đô: 1A5, 1A6, 1A7</t>
  </si>
  <si>
    <t>Khương Đình: 1A1, 1A6, 1A2</t>
  </si>
  <si>
    <t>Hạ Đình: 2A5, 2A6, 3A6</t>
  </si>
  <si>
    <t>Lauren Bage</t>
  </si>
  <si>
    <t>Nghĩa Tân: ..., 2B, 2D, 2E</t>
  </si>
  <si>
    <t>Nam Thành Công: 2N1, 2N1 (2nd), 2P1, 2P1 (2nd)</t>
  </si>
  <si>
    <t>Nghĩa Tân: …., 2B (2nd), 2E (2nd), 2P</t>
  </si>
  <si>
    <t>Hoàng Diệu: …., 1A3, 1A2, 1A1</t>
  </si>
  <si>
    <t>Nghĩa Tân: 2I (2nd), 2P (2nd), 2Q (2nd), 2D (2nd)</t>
  </si>
  <si>
    <t>Nghĩa Tân: 2G, 2K</t>
  </si>
  <si>
    <t>Kim Liên: 2C, 2D, 2B</t>
  </si>
  <si>
    <t>Nghĩa Tân: 2Q, 2I</t>
  </si>
  <si>
    <t>Kim Liên: 2Z, 2A, 2Q</t>
  </si>
  <si>
    <t>Nghĩa Tân: 2G (2nd), 2K (2nd)</t>
  </si>
  <si>
    <t>Lavonne Bosman</t>
  </si>
  <si>
    <t>Thịnh Liệt: 5A5, 5A6, 5A7, 5A8</t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</si>
  <si>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>Minh Khai A BTL: 5C, 5A, 5B, 5E</t>
    </r>
  </si>
  <si>
    <t>Thúy Lĩnh: 5A1, 5A2, 5A3, 5A4</t>
  </si>
  <si>
    <t xml:space="preserve">Kim Đồng HĐ: 5A, 5B, 5C, 5D </t>
  </si>
  <si>
    <t>Thịnh Liệt: 5A1, 5A2, 5A3, 5A4</t>
  </si>
  <si>
    <t>Leo Parry</t>
  </si>
  <si>
    <r>
      <rPr>
        <rFont val="Quattrocento Sans"/>
        <color theme="1"/>
        <sz val="8.0"/>
      </rPr>
      <t xml:space="preserve">Ng. Đình Chiểu: ..., 3A1, </t>
    </r>
    <r>
      <rPr>
        <rFont val="Segoe UI Semibold"/>
        <color rgb="FF0000FF"/>
        <sz val="8.0"/>
      </rPr>
      <t>T3A2</t>
    </r>
    <r>
      <rPr>
        <rFont val="Segoe UI Semibold"/>
        <color theme="1"/>
        <sz val="8.0"/>
      </rPr>
      <t>, 4A5</t>
    </r>
  </si>
  <si>
    <t>Lê Văn Tám: 4A1b, 4A1b (2nd), 4A2b, 4A2b (2nd)</t>
  </si>
  <si>
    <t>Lê Văn Tám: 4A3b, 4A3b (2nd), 4A4b, 4A4b (2nd)</t>
  </si>
  <si>
    <t>Trần Quốc Toản: 1B1, 1A1, 2H1 (2nd), 2C1 (2nd)</t>
  </si>
  <si>
    <t>Trần Quốc Toản: 2E1 (2nd), 2H1 (2nd), 1A1 (2nd), 1B1 (2nd)</t>
  </si>
  <si>
    <t>Tràng An: 1A1+B1+C1, 1A1+B1+C1 (2nd), 5B</t>
  </si>
  <si>
    <t>Nghĩa Đô: Grades 3,4,5</t>
  </si>
  <si>
    <t>Trần Quốc Toản: 2D1, 2B1, 2C1</t>
  </si>
  <si>
    <t>Trần Quốc Toản: 2E1, 2B1 (2nd), 2D1 (2nd)</t>
  </si>
  <si>
    <t>Trần Quốc Toản: 4C, 4D, 5B</t>
  </si>
  <si>
    <t>Liliia Mardanova</t>
  </si>
  <si>
    <t>Mai Động: ...., 1A5, 1A4, 4A5</t>
  </si>
  <si>
    <t>Mai Động: 3A7, 3A5, 1A9, 4A1</t>
  </si>
  <si>
    <t>Vĩnh Hưng: 3A9, 3A10, 2A11, 2A10</t>
  </si>
  <si>
    <t>Linh Đàm: 2A3, 2A6, 2A2, 1A12</t>
  </si>
  <si>
    <t>Giáp Bát: 2A6, 2A1, 2A4, 4A3</t>
  </si>
  <si>
    <t>Vĩnh Hưng: 2A12, 2A13, 2A8, 1A13</t>
  </si>
  <si>
    <t>Mai Động: 2A2, 2A3, 2A6</t>
  </si>
  <si>
    <t>Định Công: 2A4, 3A5, 3A3</t>
  </si>
  <si>
    <t>Linh Đàm: 4A1, 2A8, 3A4</t>
  </si>
  <si>
    <t>Lloyd Cole</t>
  </si>
  <si>
    <t>Bà Triệu: ….., 3A1, 3A2, 4A3</t>
  </si>
  <si>
    <t>Bà Triệu: 3A4a, 3A5a, 4A5a, 4A6a</t>
  </si>
  <si>
    <t>Bà Triệu: 3A4a (2nd), 3A5a (2nd), 4A5a (2nd), 4A6a (2nd)</t>
  </si>
  <si>
    <t>Long Biên: 3A3 (2nd), 3A4 (2nd), 3A5 (2nd), 3A2 (2nd)</t>
  </si>
  <si>
    <t>Long Biên: 3A6, 3A2, 3A1, 3A3</t>
  </si>
  <si>
    <t>Kim Liên: 5Q, 5C, ..., 5M</t>
  </si>
  <si>
    <t>Long Biên: 3A4, 3A5, 3A6 (2nd), 3A1 (2nd)</t>
  </si>
  <si>
    <t>Tây Sơn: 5A1, 5A2, 4A4</t>
  </si>
  <si>
    <t>Tây Sơn: 5A1 (2nd), 5A2 (2nd), 4A4 (2nd)</t>
  </si>
  <si>
    <t>Louie Bateman</t>
  </si>
  <si>
    <t>Đông Thái: 5A3, 5A2, 5A7, 5A4</t>
  </si>
  <si>
    <t>Thạch Bàn A: ..., 5A, 5B, 5C</t>
  </si>
  <si>
    <t>Phương Liên: 4A1, 4A2, 4A5, 4A4</t>
  </si>
  <si>
    <t>Dịch Vọng A: 3N, 3K, 3I</t>
  </si>
  <si>
    <t>Dịch Vọng A: 5B, 5C, 5A</t>
  </si>
  <si>
    <t>Nguyễn Du NTL: 3G, 3D, 3E</t>
  </si>
  <si>
    <t>Dịch Vọng A: 3N (2nd) 3I (2nd), 3K (2nd)</t>
  </si>
  <si>
    <t>Dịch Vọng A: 5A (2nd), 5B (2nd), 5C (2nd)</t>
  </si>
  <si>
    <t>Luke Dunleavy</t>
  </si>
  <si>
    <t>Cầu Diễn: ..., 4B, 4C, 4A</t>
  </si>
  <si>
    <t>Đại Áng: 5A5, 5A2, 5A3, 5A4</t>
  </si>
  <si>
    <t>Vĩnh Hưng: 3A1, 3A2, 3A3, 3A4</t>
  </si>
  <si>
    <t>Đại Áng: 4A7, 4A6, 4A5, 4A4</t>
  </si>
  <si>
    <t>Ba Đình: 4A5, 3A2, 3A1, 3A3</t>
  </si>
  <si>
    <t>Cầu Diễn: 4D, 4E, 4G, 4H</t>
  </si>
  <si>
    <t>Vĩnh Hưng: 3A5, 3A6, 3A7</t>
  </si>
  <si>
    <t>Cầu Diễn: 3D, 3E, 3G</t>
  </si>
  <si>
    <t>Ba Đình: 3A4, 3A6, 3A5</t>
  </si>
  <si>
    <t>Lynsey Orr</t>
  </si>
  <si>
    <t>Bà Triệu: 1A4a, 1A5a, 2A5a, 2A4a</t>
  </si>
  <si>
    <t>Yên Hòa: 2A2, 2A3, 2A7, 2A6</t>
  </si>
  <si>
    <t>Bà Triệu: 1A4a (2nd), 1A5a (2nd), 2A5a (2nd), 2A4a (2nd)</t>
  </si>
  <si>
    <t>Nam Thành Công: 1N1, 1N1 (2nd), 1P1, 1P1 (2nd)</t>
  </si>
  <si>
    <t>Kim Liên: 3N, 3D, 3B</t>
  </si>
  <si>
    <t>Yên Hòa: 1A2, 1A3, 1A6</t>
  </si>
  <si>
    <t>Yên Hòa: 3B, 3H, 3I, 3E</t>
  </si>
  <si>
    <t>Phương Mai: 1D, 1H</t>
  </si>
  <si>
    <t>Phương Mai: 2E, 2G, 2H</t>
  </si>
  <si>
    <t>Magdalena Nowicka</t>
  </si>
  <si>
    <t>Ngô Thì Nhậm: …., 1A6, 1A5, 1A4</t>
  </si>
  <si>
    <t>Chu Văn An TH: 2B, 4H, 4E, 4I</t>
  </si>
  <si>
    <t>Ngô Thì Nhậm: 1A1 (2nd), 1A4 (2nd), 1A5 (2nd), 1A6 (2nd)</t>
  </si>
  <si>
    <t>Ngô Thì Nhậm: 2A1 (2nd), 2A2 (2nd), 2A4 (2nd), 2A5 (2nd)</t>
  </si>
  <si>
    <t>Ngô Thì Nhậm: 1A1, 2A1, 2A2</t>
  </si>
  <si>
    <t>Chu Văn An TH: 2C, 1I, 3B, 4G</t>
  </si>
  <si>
    <t>Ngô Thì Nhậm: 2A6, 2A5, 2A4</t>
  </si>
  <si>
    <t>Ngô Thì Nhậm: 2A6 (2nd)</t>
  </si>
  <si>
    <t>Maria Afzal</t>
  </si>
  <si>
    <t>Đoàn Kết: ..., 2A6, 1A8, 1A6</t>
  </si>
  <si>
    <t>Đoàn Kết: 5A4, 2A7, 2A5, 2A8</t>
  </si>
  <si>
    <t>Đông Thái: 2A5, 2A1, 2A2, 2A3</t>
  </si>
  <si>
    <t>Đoàn Kết: 1A7, 1A5, 5A5</t>
  </si>
  <si>
    <t>Phương Mai: 2D, 2B, 2C</t>
  </si>
  <si>
    <t>Phương Mai: 1C, 1G, 1B</t>
  </si>
  <si>
    <t>Phương Mai: 1E, 1A, 2A</t>
  </si>
  <si>
    <t>Đại Kim: 2A7, 2A8, 2A9</t>
  </si>
  <si>
    <t>Văn Chương: 3A1, 3A2, 3A3</t>
  </si>
  <si>
    <t>Marisa de Beer</t>
  </si>
  <si>
    <t>Kim Giang: 5A7, 5A4, 5A5, 5A6</t>
  </si>
  <si>
    <t>Cổ Nhuế 2B: 5A4, 5A3, 5A2, 5A1</t>
  </si>
  <si>
    <t>SEC. Xuân La: 7K, 7E, 7I, 7B</t>
  </si>
  <si>
    <t>Đông Ngạc A: 5A5, 5A6, 5A7, 5A4</t>
  </si>
  <si>
    <t>SEC. Ngô Gia Tự: …, …., 6C, 6D</t>
  </si>
  <si>
    <t>Kim Giang: 5A1, 5A2, 5A3</t>
  </si>
  <si>
    <t>Phú Diễn: …., 5A2, 5A3, 5A1</t>
  </si>
  <si>
    <t>Cổ Nhuế 2B: 5A8, 5A7, 5A6</t>
  </si>
  <si>
    <t>Mark Ayliffe</t>
  </si>
  <si>
    <t>Nghĩa Tân: …, 5K, 5D, 5G</t>
  </si>
  <si>
    <t xml:space="preserve">Ng. Đình Chiểu: 5A4, 5A3, 5A1, 5A2 </t>
  </si>
  <si>
    <t>Nghĩa Tân: …., 5G (2nd), 5P (2nd), 5D (2nd)</t>
  </si>
  <si>
    <t>Văn Chương: 4A5, 5A4, 5A5</t>
  </si>
  <si>
    <t>Tràng An: 1B1, 1B1 (2nd), 5D</t>
  </si>
  <si>
    <t>Nghĩa Tân: 5B, 5E, 5I</t>
  </si>
  <si>
    <t>Nghĩa Tân: 5B (2nd), 5E (2nd), 5P</t>
  </si>
  <si>
    <t>Nghĩa Tân: 5I (2nd), 5K (2nd)</t>
  </si>
  <si>
    <t>Kim Liên: 5B, 5K, 5N, 5A</t>
  </si>
  <si>
    <t>Mark Pettit</t>
  </si>
  <si>
    <t>Long Biên: …., 5A1, 5A3, 5A5</t>
  </si>
  <si>
    <t>Long Biên: 4A2, 4A3, 4A1, 5A2</t>
  </si>
  <si>
    <t>Long Biên: 5A4, 5A1 (2nd), 4A4 (2nd), 5A3 (2nd)</t>
  </si>
  <si>
    <t>Long Biên: 4A4 (2nd), 4A1 (2nd), 4A2 (2nd), 4A3 (2nd)</t>
  </si>
  <si>
    <t>Phương Liên: 3A1, 3A3</t>
  </si>
  <si>
    <t>Kim Liên: 4C, 4B, 4A, 4D</t>
  </si>
  <si>
    <t>Thịnh Hào: 3A1, 3A2, 3A3, 3A4</t>
  </si>
  <si>
    <t>Thịnh Hào: 4A2, 4A1, 4A4, 4A3</t>
  </si>
  <si>
    <t>Long Biên: 5A4 (2nd), 5A2 (2nd), 5A5 (2nd)</t>
  </si>
  <si>
    <t>Phương Liên: 3A4, 3A2, 4A3</t>
  </si>
  <si>
    <t>Matthew Crosby</t>
  </si>
  <si>
    <t>Lê Ngọc Hân: …., 3A4, 3A5, 3A6</t>
  </si>
  <si>
    <t>Phan Đình Giót: 2A8, 2A5, 2A6, 2A7</t>
  </si>
  <si>
    <t>Lê Ngọc Hân: 3A6 (2nd), 3A5 (2nd), 3A4 (2nd)</t>
  </si>
  <si>
    <t>Phan Đình Giót: 2A1, 2A2, 2A4, 2A3</t>
  </si>
  <si>
    <t>Đông Thái: 3A6, 4A7, 4A4, 3A2</t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</si>
  <si>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5G, 4C, 4D
</t>
    </r>
    <r>
      <rPr>
        <rFont val="Segoe UI Semibold"/>
        <color rgb="FFFF0000"/>
        <sz val="8.0"/>
      </rPr>
      <t xml:space="preserve">W.4: </t>
    </r>
    <r>
      <rPr>
        <rFont val="Segoe UI Semibold"/>
        <color theme="1"/>
        <sz val="8.0"/>
      </rPr>
      <t>Kim Liên: 3A, …., 3Z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</si>
  <si>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4A, 4B, 4G, 4E
</t>
    </r>
    <r>
      <rPr>
        <rFont val="Segoe UI Semibold"/>
        <color rgb="FFFF0000"/>
        <sz val="8.0"/>
      </rPr>
      <t xml:space="preserve">W.4: </t>
    </r>
    <r>
      <rPr>
        <rFont val="Segoe UI Semibold"/>
        <color theme="1"/>
        <sz val="8.0"/>
      </rPr>
      <t>Kim Liên: 3B, 4M, 4N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</si>
  <si>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4I, 5D, 4K, 4H
</t>
    </r>
    <r>
      <rPr>
        <rFont val="Segoe UI Semibold"/>
        <color rgb="FFFF0000"/>
        <sz val="8.0"/>
      </rPr>
      <t xml:space="preserve">W.4: </t>
    </r>
    <r>
      <rPr>
        <rFont val="Segoe UI Semibold"/>
        <color theme="1"/>
        <sz val="8.0"/>
      </rPr>
      <t>Kim Liên: 5B, 5Q, 5M, 5N</t>
    </r>
  </si>
  <si>
    <t>Đông Thái: 4A8, 4A3, 4A2</t>
  </si>
  <si>
    <t>Mathew Pearson</t>
  </si>
  <si>
    <t>Bà Triệu: 4A4, 4A7, 4A8</t>
  </si>
  <si>
    <t>Bà Triệu: 3A4b, 3A5b, 4A5b, 4A6b</t>
  </si>
  <si>
    <t>Bế Văn Đàn: 3D, 3A, 3B, 3C</t>
  </si>
  <si>
    <t>Bà Triệu: 3A4b (2nd), 3A5b (2nd), 4A5b (2nd), 4A6b (2nd)</t>
  </si>
  <si>
    <t>Tây Sơn: 3A6a, 3A5a, 3A7a</t>
  </si>
  <si>
    <t>Tây Sơn: 5A4b, 5A5b</t>
  </si>
  <si>
    <t>Tây Sơn: …, ….., 5A5b (2nd), 5A4b (2nd)</t>
  </si>
  <si>
    <t>Tây Sơn: 3A5a (2nd), 3A7a (2nd), 3A6a (2nd)</t>
  </si>
  <si>
    <t>Matthew Richardson</t>
  </si>
  <si>
    <t>Lê Ngọc Hân: ..., 5A5, 5A6, 5A7</t>
  </si>
  <si>
    <t>Lý Thường Kiệt LB: 4D, 4C, 5C, 5B</t>
  </si>
  <si>
    <t>Lê Ngọc Hân: 5A1, 5A2, 5A3, 5A4</t>
  </si>
  <si>
    <t>Mai Động: …., 5A5, 5A8, 5A1</t>
  </si>
  <si>
    <t>Lê Ngọc Hân: 5A1 (2nd), 5A2 (2nd), 5A3 (2nd), 5A4 (2nd)</t>
  </si>
  <si>
    <t>Phú Thượng: 5A6, 3A5, 4A6, 4A4</t>
  </si>
  <si>
    <t>Lý Thường Kiệt LB: 3C, 3D</t>
  </si>
  <si>
    <t>Dịch Vọng A: 5D, 5K, 5M</t>
  </si>
  <si>
    <t>Dịch Vọng A: 5K (2nd), 5M (2nd), 5D (2nd)</t>
  </si>
  <si>
    <t>Lê Ngọc Hân: 5A5 (2nd), 5A6 (2nd), 5A7 (2nd)</t>
  </si>
  <si>
    <t>Meabh Shine</t>
  </si>
  <si>
    <t>TTA: ...., 3C, 3B, 3A</t>
  </si>
  <si>
    <t>TTA: 2A, 2B, 2C, 2E</t>
  </si>
  <si>
    <t>Văn Chương: 2A1, 2A2, 2A3</t>
  </si>
  <si>
    <t>Nhật Tân: K1A2, K1A1, K2A1</t>
  </si>
  <si>
    <t>An Dương: 1A1, 1A2, 3A1, 3A2</t>
  </si>
  <si>
    <t>Ng. Khả Trạc: 1A, 1B, 2E, 2A</t>
  </si>
  <si>
    <t>Phú Cường: 2A4, 2A5, 2A6</t>
  </si>
  <si>
    <t>Nhật Tân: 2A1, 2A4</t>
  </si>
  <si>
    <t>Phú Cường: 2A1, 2A2, 2A3</t>
  </si>
  <si>
    <t>Megan Hughes</t>
  </si>
  <si>
    <t>Tây Sơn: ..., 2A2, 1A7, 1A8</t>
  </si>
  <si>
    <t>Tây Sơn: ..., 2A2 (2nd), 1A3, 1A4</t>
  </si>
  <si>
    <t>Tây Sơn: 1A5b, 1A6b, 2A5b, 2A6b</t>
  </si>
  <si>
    <t>Tây Sơn: ...., …, 1A3 (2nd), 1A4 (2nd)</t>
  </si>
  <si>
    <t>Tây Sơn: 1A5b (2nd), 1A6b (2nd), 2A5b (2nd), 2A6b (2nd)</t>
  </si>
  <si>
    <t>Tây Sơn: 3A1, 3A2, 3A3</t>
  </si>
  <si>
    <t>Tây Sơn: 3A3 (2nd), 3A4, 3A8</t>
  </si>
  <si>
    <t>Tây Sơn: 3A1 (2nd), 3A2 (2nd), 3A4 (2nd)</t>
  </si>
  <si>
    <t>Tây Sơn: 3A8 (2nd), 1A7 (2nd), 1A8 (2nd)</t>
  </si>
  <si>
    <t>Megan Wrensch</t>
  </si>
  <si>
    <t>Phú Thượng: ..., 3A1, 3A2, 3A3</t>
  </si>
  <si>
    <t>Ba Đình: 2A2, 2A3, 2A4, 2A5</t>
  </si>
  <si>
    <t>Phú Thượng: 2A4, 2A5, 1A8</t>
  </si>
  <si>
    <t>Thịnh Hào: 1A2, 1A1, 1A3, 1A4</t>
  </si>
  <si>
    <t>Kim Đồng BĐ: …., 1A1 (2nd), 2A1 (2nd), 2A2 (2nd)</t>
  </si>
  <si>
    <t>Ba Đình: 1A5, 1A4, 1A3</t>
  </si>
  <si>
    <t>Ba Đình: 2A1, 1A2, 1A1</t>
  </si>
  <si>
    <t>Kim Đồng BĐ: 2A2, 2A1, 1A1</t>
  </si>
  <si>
    <t>Thịnh Hào: 1A5, 1A6</t>
  </si>
  <si>
    <t>Trung Văn: 3B, 3C, 3G</t>
  </si>
  <si>
    <t>Michael Ball</t>
  </si>
  <si>
    <t>SEC. Phú Thượng: 7A5, 7A3, 7A1, 7A6</t>
  </si>
  <si>
    <t>SEC. Xuân La: 7A, 7C, 7D</t>
  </si>
  <si>
    <t>SEC. Nguyễn Bỉnh Khiêm: 6A1, 6A4, 7A1</t>
  </si>
  <si>
    <t>SEC. Đông Thái: …, 7A1, 7A2, 7A3</t>
  </si>
  <si>
    <t>SEC. Phúc Đồng: 6A4, 7A2, 7A4, 8A2</t>
  </si>
  <si>
    <t>SEC. Phúc Lợi: …, 8A3, 8A1, 8A2</t>
  </si>
  <si>
    <t>SEC. Nguyễn Bỉnh Khiêm: 7A3, 8A1, 8A2</t>
  </si>
  <si>
    <t>SEC. Đông Thái: 6A5, 6A2, 6A3, 6A4</t>
  </si>
  <si>
    <t>SEC. Phúc Đồng: 8A1, 6A1, 7A3, 6A2</t>
  </si>
  <si>
    <t>Michael Rehbock</t>
  </si>
  <si>
    <t>Tứ Liên: ..., ...., 1A1, 1A2</t>
  </si>
  <si>
    <t>Việt Hưng: 2A1, 2A2, 2A3, 2A4</t>
  </si>
  <si>
    <t>Việt Hưng: …, 3A1, 3A3, 3A2</t>
  </si>
  <si>
    <t>Việt Hưng: 1A1, 1A2, 1A3, 1A4</t>
  </si>
  <si>
    <t>Thanh Lương: 1A2, 1A1, 1A3, 1A4</t>
  </si>
  <si>
    <t>Tứ Liên: 1A3, 1A4, 1A5</t>
  </si>
  <si>
    <t>Việt Hưng: 2A5, 4A5, 4A6</t>
  </si>
  <si>
    <t>Việt Hưng: 3A4, 3A5, 3A6</t>
  </si>
  <si>
    <t>Việt Hưng: 1A5, 1A6</t>
  </si>
  <si>
    <t>Nhật Tân: 4A4, 4A5, 4A6</t>
  </si>
  <si>
    <t>Mikhail Semukov</t>
  </si>
  <si>
    <t>Kim Đồng HĐ: 4E, 4B, 4A</t>
  </si>
  <si>
    <t>Kim Đồng HĐ: 3D, 3C, 3B, 3A</t>
  </si>
  <si>
    <t>Trần Phú HĐ: 4A5, 4A6, 4A8, 4A7</t>
  </si>
  <si>
    <t>Trần Phú HĐ: 3A4, 4A3, 4A2, 4A1</t>
  </si>
  <si>
    <t>Phú Lương I: 4A4, 4A3, 4A2, 4A1</t>
  </si>
  <si>
    <t>Miriam Boush</t>
  </si>
  <si>
    <t>Ngô Quyền: ..., 4G2, 4H2</t>
  </si>
  <si>
    <t>Trung Văn: 2B, 2C, 2G, 2H</t>
  </si>
  <si>
    <t>Ngô Quyền: 2C2 (2nd), 2B2 (2nd), 2A2 (2nd)</t>
  </si>
  <si>
    <t>Ngô Quyền: 4G2 (2nd), 4H2 (2nd)</t>
  </si>
  <si>
    <t>Lê Văn Tám: 4A7b, 4A7b (2nd), 4A8b, 4A8b (2nd)</t>
  </si>
  <si>
    <t>Ngô Quyền: 1D, 1E, 1G</t>
  </si>
  <si>
    <t>Ngô Quyền: ….., 2B2, 2A2, 2C2</t>
  </si>
  <si>
    <t>Trung Hiền: 1A3, 1A4</t>
  </si>
  <si>
    <t>Ngô Quyền: 1D (2nd), 1E (2nd), 1G (2nd)</t>
  </si>
  <si>
    <t>Trung Hiền: 3A1, 3A2, 3A3</t>
  </si>
  <si>
    <t>Monique Bekker</t>
  </si>
  <si>
    <t>Nguyễn Trãi: 3K, 3H, 3D, 1B</t>
  </si>
  <si>
    <t>Ng. Đình Chiểu: 4A4, 4A3, 4A2, 4A1</t>
  </si>
  <si>
    <t>Nguyễn Trãi: 3M, 2K, 2A, 2M</t>
  </si>
  <si>
    <t>Nguyễn Trãi: 3A, 1H, 4A, 2E</t>
  </si>
  <si>
    <t xml:space="preserve">Mai Dịch: 1B, 1D, 1E, 4H </t>
  </si>
  <si>
    <t>Nguyễn Trãi: 3E, 1E</t>
  </si>
  <si>
    <t>Nguyễn Trãi: 4N, 2B, 5I</t>
  </si>
  <si>
    <t>Gia Thượng: 2A3, 4A4, 3A3, 3A4</t>
  </si>
  <si>
    <t>Tân Triều: 1A2, 1A3, 2A3</t>
  </si>
  <si>
    <t>Natalia Davies</t>
  </si>
  <si>
    <t>Lê Ngọc Hân: …., 3A1, 3A2, 3A3</t>
  </si>
  <si>
    <t>Trung Yên: …, 2H, 3A, 3D</t>
  </si>
  <si>
    <t>Đông Ngạc A: 3A2, 3A1, 3A4, 3A3</t>
  </si>
  <si>
    <t>Bế Văn Đàn: 1D, 1E, 1G</t>
  </si>
  <si>
    <t>Lê Ngọc Hân: 3A1 (2nd), 3A2 (2nd), 3A3 (2nd)</t>
  </si>
  <si>
    <t>Kim Liên: 1B, 1C, 1P</t>
  </si>
  <si>
    <t>Trung Yên: 2D, 2G, 2A, 2B</t>
  </si>
  <si>
    <t>Kim Liên: 2N</t>
  </si>
  <si>
    <t>Bế Văn Đàn: 1A, 1B, 1C</t>
  </si>
  <si>
    <t>Kim Liên: 1N, 1Q, 1A</t>
  </si>
  <si>
    <t>Nathan Riley</t>
  </si>
  <si>
    <t>Tây Sơn: T3A5, T3A6, T3A7, T1A7</t>
  </si>
  <si>
    <t>Nhật Tân: T1A1, TA2, T2A2, T2A1</t>
  </si>
  <si>
    <t>An Dương: T1A1, T1A2, T3A1, T3A2</t>
  </si>
  <si>
    <t>Tràng An: 1A1, 1A1 (2nd), 5E</t>
  </si>
  <si>
    <t>Kim Đồng BĐ: K1A1, T1A1</t>
  </si>
  <si>
    <t>Lương Yên HBT: 4A4, 3A5, 3A4</t>
  </si>
  <si>
    <t>Quỳnh Mai: 3A2, 3A6, 5A5, 5A6</t>
  </si>
  <si>
    <t>Lương Yên HBT: 4A4 (2nd), 3A5 (2nd), 3A4 (2nd)</t>
  </si>
  <si>
    <t>Nishtha Mukherjee</t>
  </si>
  <si>
    <t>Đại Áng: …, 1A6, 1A5, 1A4</t>
  </si>
  <si>
    <t>Duyên Hà: 1A, 1B, 2A, 2B</t>
  </si>
  <si>
    <t>Đại Áng: 2A4, 2A5, 2A1, 2A2</t>
  </si>
  <si>
    <t>Vĩnh Quỳnh: …., 1A7, 1A8, 1A9</t>
  </si>
  <si>
    <t>TTB: 1A, 1B, 1C, 1H</t>
  </si>
  <si>
    <t>Đại Áng: 1A3, 1A2, 1A1</t>
  </si>
  <si>
    <t>Phú Lương I: 1A2, 1A3, 1A4, 1A1</t>
  </si>
  <si>
    <t>Vĩnh Quỳnh: 1A10, 1A6, 1A5, 1A4</t>
  </si>
  <si>
    <t>Vĩnh Quỳnh: 2A8, 2A9, 2A10</t>
  </si>
  <si>
    <t>TTB: 5B, 1D, 1E, 3A</t>
  </si>
  <si>
    <t>Olivia Kershaw</t>
  </si>
  <si>
    <t>Tây Sơn: ..., ....., T1A5, T1A6</t>
  </si>
  <si>
    <t>SEC. Phú Thượng: 6A1, 6A2, 6A5, 6A3</t>
  </si>
  <si>
    <t>Chu Văn An TH: 5C, 5D, 5A, 5B</t>
  </si>
  <si>
    <t>Tây Sơn: T2A5, T2A6, T4A5, T4A6</t>
  </si>
  <si>
    <t>Nhật Tân: K4A1, K3A2, K2A2, K3A1</t>
  </si>
  <si>
    <t>Ng. Đình Chiểu: T1A1, T1A3, T1A2</t>
  </si>
  <si>
    <t>An Dương: K1A1, K1A2, K3A1, K3A2</t>
  </si>
  <si>
    <t>Nhật Tân: T3A1, T3A2, T4A1</t>
  </si>
  <si>
    <t>Tây Sơn: T2A1, T2A7</t>
  </si>
  <si>
    <t>An Dương: K2A1, K4A1, K4A2</t>
  </si>
  <si>
    <t>Olivia Nelson</t>
  </si>
  <si>
    <t>Ng. Đình Chiểu: ...., T2A4, T2A3, T2A5</t>
  </si>
  <si>
    <t>Ngô Thì Nhậm: 3A7, 3A6, 3A4, 3A5</t>
  </si>
  <si>
    <t>Ng. Đình Chiểu: T1A4, T1A5, T2A2, T2A1</t>
  </si>
  <si>
    <t>Ngô Thì Nhậm: 3A7 (2nd), 4A2, 3A5 (2nd), 3A6 (2nd)</t>
  </si>
  <si>
    <t>Ng. Đình Chiểu: T3A1, T3A3, T3A4, T3A5</t>
  </si>
  <si>
    <t>Chu Văn An TH: 4D, 2K, 4A</t>
  </si>
  <si>
    <t>Ngô Thì Nhậm: 3A3, 3A2, 3A2</t>
  </si>
  <si>
    <t>Gia Thượng: …, 3A5, 2A5, 4A5</t>
  </si>
  <si>
    <t>Ngô Thì Nhậm: 3A3 (2nd), 3A2 (2nd), 3A1 (2nd), 4A1</t>
  </si>
  <si>
    <t>Ngô Thì Nhậm: 4A1 (2nd), 4A2 (2nd), 3A4 (2nd)</t>
  </si>
  <si>
    <t>Osian Lucas</t>
  </si>
  <si>
    <t>Thạch Bàn A: ..., 4A, 4B, 4C</t>
  </si>
  <si>
    <t>Việt Hưng: …., 5A6, 5A5, 5A4</t>
  </si>
  <si>
    <t xml:space="preserve">Việt Hưng: 4A1, 4A2, 4A3, 4A4, </t>
  </si>
  <si>
    <t>Nhật Tân: ….., 4A1, 4A2, 4A3</t>
  </si>
  <si>
    <t>Quan Hoa: 5A, 4E, 5C</t>
  </si>
  <si>
    <t>Mai Dịch: 4A, 4B, 4D, 4E</t>
  </si>
  <si>
    <t>Việt Hưng: 5A3, 5A2, 5A1</t>
  </si>
  <si>
    <t>Quan Hoa: …, 4A, 4C, 3C</t>
  </si>
  <si>
    <t>Nhật Tân: 5A5, 5A4, 5A1</t>
  </si>
  <si>
    <t>Paul Monahan</t>
  </si>
  <si>
    <t>TTB: ...., 5A, 4A, 4B</t>
  </si>
  <si>
    <t>TTB: 5E, 5C, 5D</t>
  </si>
  <si>
    <t>Tây Mỗ: 5A5, 5A6, 5A7, 5A4</t>
  </si>
  <si>
    <t>Tây Mỗ: 4A5, 4A6, 4A7, 4A8</t>
  </si>
  <si>
    <t>Nam Trung Yên: 5A7, 5A5, 5A6</t>
  </si>
  <si>
    <t>Nam Trung Yên: 5A1, 5A3, 5A2, 5A4</t>
  </si>
  <si>
    <t>Tây Mỗ: 5A2, 5A3, 5A1</t>
  </si>
  <si>
    <t>Hồ Tùng Mậu: 5A1, 5A2, 5A2, 5A4</t>
  </si>
  <si>
    <t>Nam Trung Yên: 4A1, 4A3, 4A2</t>
  </si>
  <si>
    <t>Pierre De Villiers</t>
  </si>
  <si>
    <t>Lê Ngọc Hân: 4A1, 4A2, 4A3, 4A4</t>
  </si>
  <si>
    <t>Đông Thái: 5A6, 3A4, 3A7, 3A3</t>
  </si>
  <si>
    <t>Lê Ngọc Hân: 4A1 (2nd), 4A2 (2nd), 4A3 (2nd), 4A4 (2nd)</t>
  </si>
  <si>
    <t>Phan Đình Giót: 3A6, 3A5, 3A4, 3A7</t>
  </si>
  <si>
    <t>Phan Đình Giót: 4A1, 4A2, 4A3</t>
  </si>
  <si>
    <t>Nam Trung Yên: 4A7, 4A6, 4A4, 4A5</t>
  </si>
  <si>
    <t>Thịnh Liệt: 4A5, 4A6, 4A7, 4A8</t>
  </si>
  <si>
    <t>Phan Đình Giót: 4A7, 4A8, 4A9</t>
  </si>
  <si>
    <t>Thịnh Liệt: 3A5, 3A6, 4A10, 4A9</t>
  </si>
  <si>
    <t>Rajesh Achall</t>
  </si>
  <si>
    <t>Bà Triệu: …., ….., 5A5b, 5A6b</t>
  </si>
  <si>
    <t>Kim Giang: 3A3, 3A4, 3A1, 3A2</t>
  </si>
  <si>
    <t>Lương Yên HBT: 4A2, 4A3, 5A1a, 4A1a</t>
  </si>
  <si>
    <t>Lê Văn Tám: 5A9a, 5A9a (2nd), 4A5a, 4A5a (2nd)</t>
  </si>
  <si>
    <t>Lương Yên HBT: 4A2 (2nd), 4A3 (2nd), 5A1a (2nd), 4A1a (2nd)</t>
  </si>
  <si>
    <t>Giáp Bát: 3A3, 3A5, 3A1, 5A5</t>
  </si>
  <si>
    <t>Ng. Tri Phương: 4A, 4B, 4C</t>
  </si>
  <si>
    <t>Mai Dịch: 3B, 3D, 3E, 3A</t>
  </si>
  <si>
    <t>Đoàn Khuê: 5A1, 5A2, 5A3</t>
  </si>
  <si>
    <t>Bà Triệu: 5A5b (2nd), 5A5b (2nd)</t>
  </si>
  <si>
    <t>Rebecca Hoey</t>
  </si>
  <si>
    <t>Nhật Tân: 1A5, 1A4, 1A6, 1A7</t>
  </si>
  <si>
    <t>Phúc Lợi: …, 1A4, 1A5, 1A6</t>
  </si>
  <si>
    <t>Phúc Lợi: 2A4, 2A5, 2A6, 2A7</t>
  </si>
  <si>
    <t>Vũ Lăng: ….., 2A5, 2A6, 2A4</t>
  </si>
  <si>
    <t>Trung Yên: 1A1, 1A2, 1A3</t>
  </si>
  <si>
    <t>Nhật Tân: 1A3, 1A1, 1A2</t>
  </si>
  <si>
    <t>Trung Yên: 1A3 (2nd), 1A2 (2nd), 1A1 (2nd)</t>
  </si>
  <si>
    <t>Mai Dịch: 2E, 2D, 2A, 2B</t>
  </si>
  <si>
    <t>Vũ Lăng: 3A1, 3A2, 3A3, 3A4</t>
  </si>
  <si>
    <t>Rebecca Moore</t>
  </si>
  <si>
    <t>Lê Ngọc Hân: ..., 1A1, 1A2, 1A3</t>
  </si>
  <si>
    <t>Lê Ngọc Hân: 1A4 (2nd), 1A5 (2nd), 1A6 (2nd), 1A7</t>
  </si>
  <si>
    <t>Minh Khai HBT: 1A3, 1A1, 1A2, 1A4</t>
  </si>
  <si>
    <t>Kim Giang: 2A3, 2A4, 2A5, 2A6</t>
  </si>
  <si>
    <t>Lê Ngọc Hân: 1A1 (2nd), 1A2 (2nd), 1A3 (2nd), 1A7 (2nd)</t>
  </si>
  <si>
    <t>Lê Ngọc Hân: 1A4, 1A5, 1A6</t>
  </si>
  <si>
    <t>Đền Lừ: 1A6, 1A4, 1A7</t>
  </si>
  <si>
    <t>Đền Lừ: 1A1, 2A1, 1A5</t>
  </si>
  <si>
    <t>Đền Lừ: 1A3, 2A7, 3A5</t>
  </si>
  <si>
    <t>Reka Markos</t>
  </si>
  <si>
    <t>Đông Thái: ..., 1A5, 1A6, 1A7</t>
  </si>
  <si>
    <t>Nhật Tân: …., …., 3A6, 3A5</t>
  </si>
  <si>
    <t>Phan Đình Giót: 1A1, 1A2, 1A4, 1A3</t>
  </si>
  <si>
    <t>Khương Đình: ..., 3A9, 3A8, 3A4</t>
  </si>
  <si>
    <t>Đông Thái: 4A6, 2A6</t>
  </si>
  <si>
    <t>Nhật Tân: 3A4, 3A1, 3A2, 3A3</t>
  </si>
  <si>
    <t>Khương Đình: 2A1, 2A4, 2A2</t>
  </si>
  <si>
    <t>Khương Đình: 3A3, 3A2, 3A1</t>
  </si>
  <si>
    <t>Rodney Matthews</t>
  </si>
  <si>
    <t>Trung Văn: …, 4B, 4C, 4D</t>
  </si>
  <si>
    <t>Trung Văn: …, ….., 4G, 4H</t>
  </si>
  <si>
    <t>Phúc Lợi: …., 1A1, 1A2, 1A3</t>
  </si>
  <si>
    <t>Phúc Lợi: ….., 2A1, 2A2, 2A3</t>
  </si>
  <si>
    <t>Khương Mai: 3A, 3I, 3B, 3C</t>
  </si>
  <si>
    <t>Nghĩa Đô: Grades 2+3+4</t>
  </si>
  <si>
    <t>Trung Văn: 1B, 1G, 1H, 1K</t>
  </si>
  <si>
    <t>Ruby Jordan</t>
  </si>
  <si>
    <t>Tứ Liên: 3A1, 3A2, 3A3, 3A4</t>
  </si>
  <si>
    <t>An Dương: …, 2A1, 4A1, 4A2</t>
  </si>
  <si>
    <r>
      <rPr>
        <rFont val="Segoe UI Semibold"/>
        <color rgb="FF0000FF"/>
        <sz val="8.0"/>
      </rPr>
      <t xml:space="preserve">Chu Văn An TH: </t>
    </r>
    <r>
      <rPr>
        <rFont val="Segoe UI Semibold"/>
        <color theme="1"/>
        <sz val="8.0"/>
      </rPr>
      <t xml:space="preserve">2E, 2D, </t>
    </r>
    <r>
      <rPr>
        <rFont val="Segoe UI Semibold"/>
        <color rgb="FF0000FF"/>
        <sz val="8.0"/>
      </rPr>
      <t>T3K, K3K</t>
    </r>
  </si>
  <si>
    <t>Chu Văn An TH: T4H, K4H, T4I, K4I</t>
  </si>
  <si>
    <t>An Dương: T2A1, T4A1, T4A2</t>
  </si>
  <si>
    <t>Dịch Vọng A: 2A, 2B, 2C</t>
  </si>
  <si>
    <t>Dịch Vọng A: 2I, 2K, 2M</t>
  </si>
  <si>
    <t>Chu Văn An TH: T3H, K3H, T3I, K3I</t>
  </si>
  <si>
    <r>
      <rPr>
        <rFont val="Segoe UI Semibold"/>
        <color rgb="FF0000FF"/>
        <sz val="8.0"/>
      </rPr>
      <t xml:space="preserve">Chu Văn An TH: T4K, K4K, </t>
    </r>
    <r>
      <rPr>
        <rFont val="Segoe UI Semibold"/>
        <color theme="1"/>
        <sz val="8.0"/>
      </rPr>
      <t>4B</t>
    </r>
  </si>
  <si>
    <t>Russell Roy</t>
  </si>
  <si>
    <t>Thạch Bàn A: ..., 4D, 4E, 5D</t>
  </si>
  <si>
    <t>Mai Động: 5A4, 5A3, 5A7, 4A6</t>
  </si>
  <si>
    <t>Minh Khai HBT: 5A1, 5A2, 5A3, 5A4</t>
  </si>
  <si>
    <t>Minh Khai HBT: 4A1, 4A2, 4A3, 4A4</t>
  </si>
  <si>
    <t>Lại Yên: 4A4, 4A2, 4A5, 4A1</t>
  </si>
  <si>
    <t>Dịch Vọng B: 5A4, 5A3, 5A2, 5A5</t>
  </si>
  <si>
    <t>Dịch Vọng A: 4A, 4B, 4C, 3C</t>
  </si>
  <si>
    <t>Dịch Vọng B: 5A1, 5A2 (2nd), 5A5 (2nd)</t>
  </si>
  <si>
    <t xml:space="preserve">Dịch Vọng A: 3C (2nd), 4A (2nd), 4B (2nd), 4C (2nd) </t>
  </si>
  <si>
    <t>Dịch Vọng B: 5A1 (2nd), 5A4 (2nd), 5A3 (2nd)</t>
  </si>
  <si>
    <t>Ryan Kiernan</t>
  </si>
  <si>
    <t>Phan Chu Trinh: …., 4A, 5E, 4B</t>
  </si>
  <si>
    <t>SEC. Thanh Am: …, 6A3, 6A4, 6A5, 6A6</t>
  </si>
  <si>
    <t>Phan Chu Trinh: 4E, 5C, 3D, 4D</t>
  </si>
  <si>
    <t>Dịch Vọng B: 4A4 (2nd), 4A3 (2nd), 4A2 (2nd), 4A1 (2nd)</t>
  </si>
  <si>
    <t>SEC. Thạch Bàn: 6B, 6C, 6A, 6D</t>
  </si>
  <si>
    <t>Dịch Vọng B: 4A1, 4A2, 4A4, 4A3</t>
  </si>
  <si>
    <t>An Hòa: 5A, 5B, 5C, 5D</t>
  </si>
  <si>
    <t>Phan Chu Trinh: 3A, 4G, 5A</t>
  </si>
  <si>
    <t>An Hòa: 4E, 4G, 4H, 4D</t>
  </si>
  <si>
    <t>Samira Etman</t>
  </si>
  <si>
    <t>Thúy Lĩnh: …., 2A1, 2A2, 2A3</t>
  </si>
  <si>
    <t>Tam Hiệp: 1A4, 1A5, 1A3, 2A1</t>
  </si>
  <si>
    <t>Tam Hiệp: 2A4, 2A5, 3A3</t>
  </si>
  <si>
    <t>Ngô Sĩ Kiện: 4A9, 2A5, 2A6, 2A7</t>
  </si>
  <si>
    <t>Thúy Lĩnh: …., 1A4, 1A5, 1A6</t>
  </si>
  <si>
    <t>Phú Cường: 1A5, 1A6, 1A7</t>
  </si>
  <si>
    <t>Phú Cường: 1A2, 1A3, 1A4</t>
  </si>
  <si>
    <t>Ngô Sĩ Kiện: 3A6, 3A7, 3A8</t>
  </si>
  <si>
    <t>Thúy Lĩnh: 1A1, 1A2</t>
  </si>
  <si>
    <t>Samuel Killorn</t>
  </si>
  <si>
    <t>Khương Mai: …, 4G, 4E, 4H, 4D</t>
  </si>
  <si>
    <t>Quang Trung: 3A5, 3A4, 3A3, 3A2</t>
  </si>
  <si>
    <t>Đoàn Khuê: 4A4, 4A3, 4A2, 4A1</t>
  </si>
  <si>
    <t>Ngô Thì Nhậm: 4A3 (2nd), 4A4 (2nd), 4A5 (2nd), 4A6 (2nd)</t>
  </si>
  <si>
    <t>Khương Mai: 4A, 4B, 4C</t>
  </si>
  <si>
    <t>Ngô Thì Nhậm: 5A1, 5A2, 5A3, 5A4</t>
  </si>
  <si>
    <t>Ngô Thì Nhậm: 4A3, 4A4, 4A5</t>
  </si>
  <si>
    <t>Ngô Thì Nhậm: 5A1 (2nd), 5A2 (2nd), 4A7, 4A6</t>
  </si>
  <si>
    <t>Ngô Thì Nhậm: 4A7 (2nd), 5A3 (2nd), 5A4 (2nd)</t>
  </si>
  <si>
    <t>Siobhra Ni Chianain</t>
  </si>
  <si>
    <t>Nam Thành Công: 1M, 1I, 1K, 1H</t>
  </si>
  <si>
    <t>Đông Thái: 1A1, 1A2, 1A3, 1A4</t>
  </si>
  <si>
    <t>Chu Văn An TH: …., 2H, 2I, 4C</t>
  </si>
  <si>
    <t>Nam Thành Công: 3D, 3E, 3G, 3H</t>
  </si>
  <si>
    <t>Dịch Vọng B: 3A1, 3A4, 4A5, 3A3</t>
  </si>
  <si>
    <t>An Hòa: 2D, 2E, 2G, 2H</t>
  </si>
  <si>
    <t>Dịch Vọng B: 3A2, 3A3 (2nd), 4A5 (2nd)</t>
  </si>
  <si>
    <t>Chu Văn An TH: 2A, 3E, 3G</t>
  </si>
  <si>
    <t>Dịch Vọng B: 3A1 (2nd), 3A4 (2nd), 3A2 (2nd)</t>
  </si>
  <si>
    <t>Shivansh Singh</t>
  </si>
  <si>
    <t>Đại Kim: 3A1, 3A2, 3A3, 2A14</t>
  </si>
  <si>
    <t>Tứ Hiệp: 4A, 4B, 4C, 3D</t>
  </si>
  <si>
    <t>Đại Áng: 5A1, 3A6, 3A5, 3A4</t>
  </si>
  <si>
    <t>Nhân Chính: 2A2, 2A5, 2A6, 2A1</t>
  </si>
  <si>
    <t>Đại Kim: 3A4, 3A8, 2A13</t>
  </si>
  <si>
    <t>Tân Định (CS2): 3A6, 3A4, 1A4, 1A7</t>
  </si>
  <si>
    <t>Đại Áng: 2A3, 3A2, 3A1</t>
  </si>
  <si>
    <t>Tứ Hiệp: 3A, 3B, 3C</t>
  </si>
  <si>
    <t>Sophie Gill</t>
  </si>
  <si>
    <t>Hoàng Diệu: …., 2A4, 2A5, 2A6</t>
  </si>
  <si>
    <t>Nam Thành Công: 1C, 1E, 1D, 1G</t>
  </si>
  <si>
    <t>Tứ Liên: 2A1, 2A2, 2A3, 2A4</t>
  </si>
  <si>
    <t>Kim Giang: 1A5, 1A6, 2A1, 2A2</t>
  </si>
  <si>
    <t>Nam Thành Công: 1N2, 1N2 (2nd), 1P2, 1P2 (2nd)</t>
  </si>
  <si>
    <t>An Hưng: 2A5, 1A5, 1A6, 1A2</t>
  </si>
  <si>
    <t>Hoàng Diệu: 3A1, 3A2, 3A3, 3A4</t>
  </si>
  <si>
    <t>Hoàng Diệu: 3A1 (2nd), 3A2 (2nd), 3A3 (2nd)</t>
  </si>
  <si>
    <t>An Hưng: 3A4, 3A6, 2A3, 2A2</t>
  </si>
  <si>
    <t>Dịch Vọng A: 1M, 1N, 2N</t>
  </si>
  <si>
    <t xml:space="preserve">Stephen Menton </t>
  </si>
  <si>
    <t>Phú Đô: …., 3A7, 3A8, 3A9</t>
  </si>
  <si>
    <t>Linh Đàm: …., 4A5, 5A1, 5A2</t>
  </si>
  <si>
    <t>Khương Đình: 4A8, 4A1, 4A2, 4A3, 4A7</t>
  </si>
  <si>
    <t>Phú Đô: 4A3, 4A4, 4A5, 4A6</t>
  </si>
  <si>
    <t>Đền Lừ: 4A1, 4A6, 4A3, 5A4</t>
  </si>
  <si>
    <t>Đền Lừ: 4A4, 4A5, 4A7, 4A8</t>
  </si>
  <si>
    <t>Linh Đàm: 4A2, 4A6, 4A3, 4A4</t>
  </si>
  <si>
    <t>Khương Đình: 4A5, 4A6, 4A4</t>
  </si>
  <si>
    <t>Khương Đình: 3A7, 3A6, 3A5</t>
  </si>
  <si>
    <t>Tamara Skalska</t>
  </si>
  <si>
    <t>Tây Mỗ: ….., 2A4, 2A3, 2A1</t>
  </si>
  <si>
    <t>Tây Mỗ: 3A2, 3A3, 2A5, 2A6</t>
  </si>
  <si>
    <t>Đông Ngạc A: 1A7, 1A4, 1A5, 1A1</t>
  </si>
  <si>
    <t>Lý Nam Đế: 1A4, 1A5, 2A5, 2A6</t>
  </si>
  <si>
    <t>Lĩnh Nam: 3A8, 3A9, 3A7, 2A6</t>
  </si>
  <si>
    <t>Tây Mỗ: 2A7, 2A8, 2A2</t>
  </si>
  <si>
    <t>Đông Ngạc A: 1A2, 1A3, 1A6</t>
  </si>
  <si>
    <t>Lý Nam Đế: 1A6, 3A5, 3A6, 3A4</t>
  </si>
  <si>
    <t>Lĩnh Nam: 2A1, 2A5, 2A3</t>
  </si>
  <si>
    <t>Tara Evans</t>
  </si>
  <si>
    <t>Nghĩa Tân: …., 1P, 1B, 1K</t>
  </si>
  <si>
    <t>Phương Liên: 2A1, 2A2, 2A3, 2A4</t>
  </si>
  <si>
    <t>Phương Liên: 1A1, 1A2, 1A3, 1A4</t>
  </si>
  <si>
    <t>Nghĩa Tân: 1G (2nd), 1B (2nd), 1D (2nd), 1P (2nd)</t>
  </si>
  <si>
    <t>Cổ Nhuế 2B: …., 1A9, 1A3, 1A2</t>
  </si>
  <si>
    <t>Nghĩa Tân: 1D, 1G, 1K (2nd)</t>
  </si>
  <si>
    <t>Bà Triệu: 5A7, 2A1, 1A1</t>
  </si>
  <si>
    <t>Cổ Nhuế 2B: 1A7, 1A8, 1A5</t>
  </si>
  <si>
    <t>Thomas O'Farrell</t>
  </si>
  <si>
    <t>Ng. Tri Phương: ..., 4D, 5D, 3D</t>
  </si>
  <si>
    <t>Ngô Quyền: 5A, 5D, 5C, 5B</t>
  </si>
  <si>
    <t>Nam Thành Công: 4P, 4N, 4G, 4Q</t>
  </si>
  <si>
    <t>Ng. Tri Phương: ..., 5A, 5B, 5C</t>
  </si>
  <si>
    <t>Phú Thượng: 4A3, 5A1, 5A3, 5A5</t>
  </si>
  <si>
    <t>Dịch Vọng A: 4Q, 4M, 4N</t>
  </si>
  <si>
    <t>Nguyễn Du NTL: 4D, 4E, 5B, 5C</t>
  </si>
  <si>
    <t>Dịch Vọng A: 4N (2nd), 4Q (2nd), 4M (2nd)</t>
  </si>
  <si>
    <t>Ngô Quyền: 5E, 5A (2nd), 5B (2nd)</t>
  </si>
  <si>
    <t>Ngô Quyền: 5C (2nd), 5D (2nd), 5E (2nd)</t>
  </si>
  <si>
    <t>Vincent Bourget</t>
  </si>
  <si>
    <t>Đông Thái: ..., 3A1, 5A5, 4A5</t>
  </si>
  <si>
    <t>SEC. Long Biên: …., …., 6A5, 6A4, 6A3</t>
  </si>
  <si>
    <t>Lương Yên HBT: 5A5, 5A3, 5A1b, 4A1b</t>
  </si>
  <si>
    <t>Lê Văn Tám: 5A9b, 5A9b (2nd), 4A5b, 4A5b (2nd)</t>
  </si>
  <si>
    <t>Lương Yên HBT: 5A5 (2nd), 5A3 (2nd), 5A1b (2nd), 4A1b (2nd)</t>
  </si>
  <si>
    <t>SEC. An Dương: 6A2, 6A4, 6A1</t>
  </si>
  <si>
    <t>SEC. An Dương: 6A3, 7A2, 7A3</t>
  </si>
  <si>
    <t>Lương Yên HBT: 5A4, 3A3</t>
  </si>
  <si>
    <t>SEC. Nhật Tân: 6A5, 6A6, 6A7</t>
  </si>
  <si>
    <t>Lương Yên HBT: 5A4 (2nd), 3A3 (2nd)</t>
  </si>
  <si>
    <t>William Paynter</t>
  </si>
  <si>
    <t>SEC. Xuân La: 6A4, 6A8, 6A3, 6A6</t>
  </si>
  <si>
    <t>Lê Văn Tám: ..., 5A4, 5A5, 5A6</t>
  </si>
  <si>
    <t>SEC. Long Biên: 6A6, 6A2, 6A1</t>
  </si>
  <si>
    <t>Nhật Tân: …., 5A2, 5A3, 5A6</t>
  </si>
  <si>
    <t>SEC. Mễ Trì: …, 7A7, 6A0</t>
  </si>
  <si>
    <t>SEC. Mễ Trì: 7A2, 7A3, 6A1</t>
  </si>
  <si>
    <t>Tứ Liên: 5A1, 5A2, 5A3</t>
  </si>
  <si>
    <t>Thịnh Hào: 5A1, 5A3, 5A4, 5A5</t>
  </si>
  <si>
    <t>Lê Văn Tám: 5A4 (2nd), 5A5 (2nd), 5A6 (2nd)</t>
  </si>
  <si>
    <t>Yevheniia Stepanenko</t>
  </si>
  <si>
    <t>SEC. Tứ Liên: …., 6A, 6C, 6B</t>
  </si>
  <si>
    <t>Hoàng Diệu: ..., 1A8, 5A2 (2nd), 5A1 (2nd)</t>
  </si>
  <si>
    <t>Hoàng Diệu: …., 5A4 (2nd), 5A5 (2nd), 5A6 (2nd)</t>
  </si>
  <si>
    <t>Hoàng Diệu: 5A1, 5A2, 5A3</t>
  </si>
  <si>
    <t>Hoàng Diệu: 4A1, 4A2, 4A3, 4A4</t>
  </si>
  <si>
    <t>Hoàng Diệu: 5A6, 5A5, 5A4, 5A3 (2nd)</t>
  </si>
  <si>
    <t>Hoàng Diệu: 4A4 (2nd), 4A3 (2nd), 4A2 (2nd), 4A1 (2nd)</t>
  </si>
  <si>
    <t>SEC. Giang Biên: 6D, 6B, 6C, 6A</t>
  </si>
  <si>
    <t>Yuliia Manko</t>
  </si>
  <si>
    <t>Cầu Diễn: ...., 1G, 1A, 1E</t>
  </si>
  <si>
    <t>Mỹ Đình II: 1A1, 1A2, 1A3, 1A5</t>
  </si>
  <si>
    <t>Mỹ Đình II: 3A4, 1A4, 3A1, 3A2</t>
  </si>
  <si>
    <t>Đông Ngạc A: 2A4, 2A5, 2A6, 2A7</t>
  </si>
  <si>
    <t>Cầu Diễn: 2A, 2B, 2C, 2D</t>
  </si>
  <si>
    <t>Cầu Diễn: 1C, 1D, 1B, 1H</t>
  </si>
  <si>
    <t>Mỹ Đình II: 2A1, 2A2, 2A3, 2A4</t>
  </si>
  <si>
    <t>Mỹ Đình II: 3A3, 3A5, 2A5</t>
  </si>
  <si>
    <t>Ng. Khả Trạc: 3E, 3G, 3C, 3D</t>
  </si>
  <si>
    <t>Cầu Diễn: 2E, 2G, 2H</t>
  </si>
  <si>
    <t>Zack Vye</t>
  </si>
  <si>
    <t>TTA: 4A, 4B, 4C, 4H</t>
  </si>
  <si>
    <t>TTA: 4D, 4E, 4G, 2G</t>
  </si>
  <si>
    <t>TTA: 5E, 5G, 5H, 5I</t>
  </si>
  <si>
    <t>TTA: 5A, 5B, 5C, 5D</t>
  </si>
  <si>
    <t>Linh Đàm: 2A5, 2A1, 2A10, 5A5</t>
  </si>
  <si>
    <t>Linh Đàm: 3A5, 3A1, 4A7</t>
  </si>
  <si>
    <t>Phú Thượng: 2A1, 2A2, 2A3, 4A8</t>
  </si>
  <si>
    <t>Phú Thượng: 4A5, 3A4, 2A8</t>
  </si>
  <si>
    <t>Phú Thượng: 5A2, 2A6, 2A7, 5A7</t>
  </si>
  <si>
    <t>Zwelibanzi Magagula</t>
  </si>
  <si>
    <t>Ngũ Hiệp: …, 3B, 3C, 3A</t>
  </si>
  <si>
    <t>Tứ Hiệp: 5A, 5B, 5C, 5D</t>
  </si>
  <si>
    <t>Ngũ Hiệp: 4A, 4B, 4C, 4D</t>
  </si>
  <si>
    <t>Đại Kim: 3A6, 3A5, 3A7, 5A6</t>
  </si>
  <si>
    <t>Ngũ Hiệp: 3D, 3G, 3E, 5E</t>
  </si>
  <si>
    <t>Tân Mai: 4A6, 4A7, 4A2, 4A3</t>
  </si>
  <si>
    <t>Tứ Hiệp: 5E, 4D, 3E</t>
  </si>
  <si>
    <t>Tân Mai: 4A5, 4A11, 4A9</t>
  </si>
  <si>
    <t>Đại Kim: 4A1, 4A2, 4A3</t>
  </si>
  <si>
    <t>Định Công: 5A7, 5A5, 4A7, 4A3</t>
  </si>
  <si>
    <r>
      <rPr>
        <rFont val="Quattrocento Sans"/>
        <b/>
        <color theme="1"/>
        <sz val="9.0"/>
      </rPr>
      <t xml:space="preserve">Abdellah Bouja
</t>
    </r>
    <r>
      <rPr>
        <rFont val="Segoe UI Semibold"/>
        <b val="0"/>
        <color rgb="FF0000FF"/>
        <sz val="9.0"/>
      </rPr>
      <t>08/11/2021</t>
    </r>
  </si>
  <si>
    <t>Tứ Hiệp: ..., 2C, 2B, 2D</t>
  </si>
  <si>
    <t>Tứ Hiệp: 2A, 2G, 2H, 2E</t>
  </si>
  <si>
    <t>Vĩnh Quỳnh: 2A7, 2A6, 2A5</t>
  </si>
  <si>
    <t>Nhập cảnh 22/10/2021</t>
  </si>
  <si>
    <t>Vĩnh Quỳnh: 3A3, 3A4, 3A10</t>
  </si>
  <si>
    <r>
      <rPr>
        <rFont val="Quattrocento Sans"/>
        <b/>
        <color theme="1"/>
        <sz val="9.0"/>
      </rPr>
      <t xml:space="preserve">Jacopo Gheser
</t>
    </r>
    <r>
      <rPr>
        <rFont val="Segoe UI Semibold"/>
        <b val="0"/>
        <color rgb="FF0000FF"/>
        <sz val="9.0"/>
      </rPr>
      <t>08/11/2021</t>
    </r>
  </si>
  <si>
    <t>Nguyễn Trãi: 4K, 5H, 5M, 3B</t>
  </si>
  <si>
    <t>Lĩnh Nam: ….., 5A2, 5A3, 5A4</t>
  </si>
  <si>
    <t>Lĩnh Nam: 4A4, 4A6, 4A5, 5A1</t>
  </si>
  <si>
    <t>Lĩnh Nam: 5A5, 5A7, 5A6, 4A7</t>
  </si>
  <si>
    <t>Lĩnh Nam: 4A2, 4A1, 4A3</t>
  </si>
  <si>
    <r>
      <rPr>
        <rFont val="Quattrocento Sans"/>
        <b/>
        <color theme="1"/>
        <sz val="9.0"/>
      </rPr>
      <t xml:space="preserve">Jason Ashenden
</t>
    </r>
    <r>
      <rPr>
        <rFont val="Segoe UI Semibold"/>
        <b val="0"/>
        <color rgb="FF0000FF"/>
        <sz val="9.0"/>
      </rPr>
      <t>08/11/2021</t>
    </r>
  </si>
  <si>
    <t>An Thượng A: 1C, 1B, 1E, 1G</t>
  </si>
  <si>
    <t>An Thượng A: 2B, 2A, 2D, 2E</t>
  </si>
  <si>
    <t>An Thượng A: 1A, 1D, 2G, 2C</t>
  </si>
  <si>
    <t>Lĩnh Nam: 2A8, 2A7, 2A9, 4A8</t>
  </si>
  <si>
    <t>Lĩnh Nam: 4A9, 2A10</t>
  </si>
  <si>
    <r>
      <rPr>
        <rFont val="Quattrocento Sans"/>
        <b/>
        <color theme="1"/>
        <sz val="9.0"/>
      </rPr>
      <t xml:space="preserve">Lahoucine Elkabous
</t>
    </r>
    <r>
      <rPr>
        <rFont val="Segoe UI Semibold"/>
        <b val="0"/>
        <color rgb="FF0000FF"/>
        <sz val="9.0"/>
      </rPr>
      <t>08/11/2021</t>
    </r>
  </si>
  <si>
    <t>Nhân Chính: …., 4A1, 4A2, 4A5</t>
  </si>
  <si>
    <t>Tân Định (CS2): 4A11, 4A9, 2A6</t>
  </si>
  <si>
    <t>Tam Hiệp: 3A5, 3A2, 3A4</t>
  </si>
  <si>
    <t>Tam Hiệp: …, 3A1, 2A2, 5A3</t>
  </si>
  <si>
    <t>Tam Hiệp: 5A2, 4A5, 2A3</t>
  </si>
  <si>
    <t>Nhân Chính: 4A6, 4A7, 3A5</t>
  </si>
  <si>
    <t>Tân Định (CS2): 3A8, 3A7, 3A3, 3A5</t>
  </si>
  <si>
    <t>Tân Mai: 3A4, 3A6, 3A7</t>
  </si>
  <si>
    <t>Tân Mai: 3A1, 3A3, 4A1, 3A2</t>
  </si>
  <si>
    <r>
      <rPr>
        <rFont val="Quattrocento Sans"/>
        <b/>
        <color theme="1"/>
        <sz val="9.0"/>
      </rPr>
      <t xml:space="preserve">Wisam Al-Kinani
</t>
    </r>
    <r>
      <rPr>
        <rFont val="Segoe UI Semibold"/>
        <b val="0"/>
        <color rgb="FF0000FF"/>
        <sz val="9.0"/>
      </rPr>
      <t>08/11/2021</t>
    </r>
  </si>
  <si>
    <t>Vân Canh: …., 5A1, 5A2, 5A3</t>
  </si>
  <si>
    <t>Hoàng Văn Thụ: 3A1, 3A2, 3A3, 4A5</t>
  </si>
  <si>
    <t>Hoàng Văn Thụ: 4A1, 4A2, 4A3, 4A4</t>
  </si>
  <si>
    <t>Vân Canh: 5A4, 5A5, 5A6, 4A8</t>
  </si>
  <si>
    <t>Thúy Lĩnh: …, …., 4A4, 4A5</t>
  </si>
  <si>
    <t>Vân Canh: 4A5, 4A6, 4A7</t>
  </si>
  <si>
    <t>Vân Canh: 4A1, 4A2, 4A3, 4A4</t>
  </si>
  <si>
    <t>Thúy Lĩnh: 4A1, 4A2, 4A3</t>
  </si>
  <si>
    <r>
      <rPr>
        <rFont val="Quattrocento Sans"/>
        <b/>
        <color theme="1"/>
        <sz val="9.0"/>
      </rPr>
      <t xml:space="preserve">Charne Jordan
</t>
    </r>
    <r>
      <rPr>
        <rFont val="Segoe UI Semibold"/>
        <b val="0"/>
        <color rgb="FF0000FF"/>
        <sz val="9.0"/>
      </rPr>
      <t>10/11/2021</t>
    </r>
  </si>
  <si>
    <t>Lĩnh Nam: ...., 1A10, 1A8, 1A9</t>
  </si>
  <si>
    <t>Giáp Bát: 1A2, 1A1, 1A4, 1A5</t>
  </si>
  <si>
    <t>Tân Định (CS1): 1A2, 1A1, 2A1</t>
  </si>
  <si>
    <t>Hoàng Văn Thụ: 1A5, 2A1, 2A2, 3A5</t>
  </si>
  <si>
    <t>Đại Kim: 1A9, 1A10, 1A15</t>
  </si>
  <si>
    <t>Nhập cảnh 24/10/2021</t>
  </si>
  <si>
    <t>Lĩnh Nam: 1A2, 1A1, 1A7</t>
  </si>
  <si>
    <t>Tân Định (CS1): 2A7, 2A9, 2A11, 2A5</t>
  </si>
  <si>
    <t>Giáp Bát: 3A4, 2A3, 3A2</t>
  </si>
  <si>
    <t>Giáp Bát: 2A5, 2A7, 2A2</t>
  </si>
  <si>
    <r>
      <rPr>
        <rFont val="Quattrocento Sans"/>
        <b/>
        <color theme="1"/>
        <sz val="9.0"/>
      </rPr>
      <t xml:space="preserve">Christine Boswell
</t>
    </r>
    <r>
      <rPr>
        <rFont val="Segoe UI Semibold"/>
        <b val="0"/>
        <color rgb="FF0000FF"/>
        <sz val="9.0"/>
      </rPr>
      <t>10/11/2021</t>
    </r>
  </si>
  <si>
    <t>Mai Động: 1A3, 1A2, 1A7, 1A8</t>
  </si>
  <si>
    <t>Phương Liệt: 2A1, 2A2, 2A3, 2A5</t>
  </si>
  <si>
    <t>Mai Động: 2A1, 2A5, 3A1</t>
  </si>
  <si>
    <t>Mai Động: 2A10, 2A9, 2A7, 2A8</t>
  </si>
  <si>
    <t>Thịnh Liệt: 2A10, 2A11, 3A3, 3A4</t>
  </si>
  <si>
    <t>Mai Động: 1A6, 3A4, 2A4</t>
  </si>
  <si>
    <t>Phương Liệt: 2A6, 3A1, 3A2</t>
  </si>
  <si>
    <t>Mai Động: 1A1, 3A6, 1A10</t>
  </si>
  <si>
    <t>Thịnh Liệt: 2A8, 2A9, 3A1, 3A2</t>
  </si>
  <si>
    <r>
      <rPr>
        <rFont val="Quattrocento Sans"/>
        <b/>
        <color theme="1"/>
        <sz val="9.0"/>
      </rPr>
      <t xml:space="preserve">Kendall Hunter
</t>
    </r>
    <r>
      <rPr>
        <rFont val="Segoe UI Semibold"/>
        <b val="0"/>
        <color rgb="FF0000FF"/>
        <sz val="9.0"/>
      </rPr>
      <t>10/11/2021</t>
    </r>
  </si>
  <si>
    <t xml:space="preserve">Nhân Chính: …., 3A1, 3A2, 3A6 </t>
  </si>
  <si>
    <t>Đức Giang HĐ: 1G, 1D, 1E, 3E</t>
  </si>
  <si>
    <t>Đức Giang HĐ: 1A, 1B, 1C, 3D</t>
  </si>
  <si>
    <t>Kim Giang: 2A10, 2A9, 2A8, 2A7</t>
  </si>
  <si>
    <t>Bình Minh: 1A, 2A</t>
  </si>
  <si>
    <t>Đại Kim: 1A4, 1A11, 1A12</t>
  </si>
  <si>
    <t>Đại Kim: 2A1, 2A2, 2A3</t>
  </si>
  <si>
    <t>Nhân Chính: 1A2, 1A6</t>
  </si>
  <si>
    <r>
      <rPr>
        <rFont val="Quattrocento Sans"/>
        <b/>
        <color theme="1"/>
        <sz val="9.0"/>
      </rPr>
      <t xml:space="preserve">Clare Ogorman
</t>
    </r>
    <r>
      <rPr>
        <rFont val="Segoe UI Semibold"/>
        <b val="0"/>
        <color rgb="FF0000FF"/>
        <sz val="9.0"/>
      </rPr>
      <t>15/11/2021</t>
    </r>
  </si>
  <si>
    <t>Yên Mỹ: …, 2A, 2B, 2C</t>
  </si>
  <si>
    <t>Lĩnh Nam: 3A6, 3A5, 3A2, 3A3</t>
  </si>
  <si>
    <t>Khương Đình: 2A7, 2A10, 2A3, 2A5</t>
  </si>
  <si>
    <t>Vĩnh Quỳnh: 2A4, 2A3, 2A2, 2A1</t>
  </si>
  <si>
    <t>Lĩnh Nam: 1A6, 1A5, 1A4, 1A3</t>
  </si>
  <si>
    <t>Nhập cảnh 29/10/2021</t>
  </si>
  <si>
    <t>Vĩnh Quỳnh: 1A2, 1A1, 1A3</t>
  </si>
  <si>
    <t>Lĩnh Nam: 3A4, 3A1, 2A2, 2A4</t>
  </si>
  <si>
    <t>Khương Đình: 2A6, 2A9, 2A8</t>
  </si>
  <si>
    <t>Định Công: 4A2, 4A1, 5A8, 4A4</t>
  </si>
  <si>
    <r>
      <rPr>
        <rFont val="Quattrocento Sans"/>
        <b/>
        <color theme="1"/>
        <sz val="9.0"/>
      </rPr>
      <t xml:space="preserve">Morgan Price
</t>
    </r>
    <r>
      <rPr>
        <rFont val="Segoe UI Semibold"/>
        <b val="0"/>
        <color rgb="FF0000FF"/>
        <sz val="9.0"/>
      </rPr>
      <t>15/11/2021</t>
    </r>
  </si>
  <si>
    <t>Nhân Chính: ...., 5A1, 5A2, 5A3</t>
  </si>
  <si>
    <t>Cự Khối: 5A1, 5A2, 5A3, 5A4</t>
  </si>
  <si>
    <t>Lý Nam Đế: 5A5, 4A6, 4A4, 4A5</t>
  </si>
  <si>
    <t>Lý Nam Đế: 5A1, 5A2, 5A3, 5A4</t>
  </si>
  <si>
    <t>Nhân Chính: 5A4, 5A5, 5A6</t>
  </si>
  <si>
    <t>Tân Mai: 5A4, 3A10, 3A8, 3A9</t>
  </si>
  <si>
    <t>Tân Mai: 5A1, 5A8, 5A5</t>
  </si>
  <si>
    <t>Tân Mai: 5A9, 5A7, 5A6</t>
  </si>
  <si>
    <r>
      <rPr>
        <rFont val="Quattrocento Sans"/>
        <b/>
        <color theme="1"/>
        <sz val="9.0"/>
      </rPr>
      <t xml:space="preserve">Norma O'Sullivan
</t>
    </r>
    <r>
      <rPr>
        <rFont val="Segoe UI Semibold"/>
        <b val="0"/>
        <color rgb="FF0000FF"/>
        <sz val="9.0"/>
      </rPr>
      <t>15/11/2021</t>
    </r>
  </si>
  <si>
    <t>Đại Kim: ..., 2A10, 2A11, 2A12</t>
  </si>
  <si>
    <t>Hạ Đình: 1A3, 1A1, 1A2, 1A4, 1A5</t>
  </si>
  <si>
    <t>Th.Xuân Bắc: 1A2, 1A4, 1A6, 2A2</t>
  </si>
  <si>
    <t>Đại Kim: 1A13, 1A14</t>
  </si>
  <si>
    <t>Định Công: 1A1, 1A2, 1A3</t>
  </si>
  <si>
    <t>Định Công: 2A1, 2A5, 2A7</t>
  </si>
  <si>
    <t>Đại Kim: 1A5, 1A6, 1A7, 1A8</t>
  </si>
  <si>
    <r>
      <rPr>
        <rFont val="Quattrocento Sans"/>
        <b/>
        <color theme="1"/>
        <sz val="9.0"/>
      </rPr>
      <t xml:space="preserve">Serhat Furan
</t>
    </r>
    <r>
      <rPr>
        <rFont val="Segoe UI Semibold"/>
        <b val="0"/>
        <color rgb="FF0000FF"/>
        <sz val="9.0"/>
      </rPr>
      <t>15/11/2021</t>
    </r>
  </si>
  <si>
    <t>Phú Đô: ...., 4A1, 4A2, 5A5</t>
  </si>
  <si>
    <t>Phú Đô: 5A4, 5A3, 5A2, 5A1</t>
  </si>
  <si>
    <t>Khương Đình: ..., 5A6, 5A5, 5A4</t>
  </si>
  <si>
    <t>Mai Động: 4A3, 4A2, 5A2, 4A4</t>
  </si>
  <si>
    <t>Giáp Bát: 4A6, 4A2, 4A4, 4A1</t>
  </si>
  <si>
    <t>Khương Đình: 5A2, 5A1, 5A3</t>
  </si>
  <si>
    <t>Mai Động: 5A6, 4A7</t>
  </si>
  <si>
    <r>
      <rPr>
        <rFont val="Quattrocento Sans"/>
        <b/>
        <color theme="1"/>
        <sz val="9.0"/>
      </rPr>
      <t xml:space="preserve">Erika Saldovan
</t>
    </r>
    <r>
      <rPr>
        <rFont val="Segoe UI Semibold"/>
        <b val="0"/>
        <color rgb="FF0000FF"/>
        <sz val="9.0"/>
      </rPr>
      <t>22/11/2021</t>
    </r>
  </si>
  <si>
    <t>Tân Định (CS1): 2A8, 1A6, 1A5, 1A3</t>
  </si>
  <si>
    <t>Th.Xuân Bắc: 1A1, 1A3, 1A5, 2A1</t>
  </si>
  <si>
    <t>Tân Định (CS1): 2A4, 2A3, 1A11, 1A10</t>
  </si>
  <si>
    <t>Tứ Hiệp: 1E, 1G, 1H, 1D</t>
  </si>
  <si>
    <t>Nhập cảnh 04/11/2021</t>
  </si>
  <si>
    <t>Tân Mai: 2A4, 2A8, 2A7</t>
  </si>
  <si>
    <t>Tân Định (CS1): 1A9, 1A8, 1A12</t>
  </si>
  <si>
    <t>Th.Xuân Bắc: 2A3, 2A5, 2A7</t>
  </si>
  <si>
    <t>Tân Mai: 1A3, 1A2, 1A1, 1A6</t>
  </si>
  <si>
    <t>Tứ Hiệp: 1A, 1B, 1C</t>
  </si>
  <si>
    <r>
      <rPr>
        <rFont val="Quattrocento Sans"/>
        <b/>
        <color theme="1"/>
        <sz val="9.0"/>
      </rPr>
      <t xml:space="preserve">Johanna Crighton
</t>
    </r>
    <r>
      <rPr>
        <rFont val="Segoe UI Semibold"/>
        <b val="0"/>
        <color rgb="FF0000FF"/>
        <sz val="9.0"/>
      </rPr>
      <t>22/11/2021</t>
    </r>
  </si>
  <si>
    <t>Quang Trung: …, 2A4, 2A5, 1A1</t>
  </si>
  <si>
    <t>Bế Văn Đàn: 2A, 2B, 2C, 2H</t>
  </si>
  <si>
    <t>Bế Văn Đàn: 2E, 2G, 2H, 2D</t>
  </si>
  <si>
    <t>Quang Trung: 1A4, 1A5, 1A3, 1A2</t>
  </si>
  <si>
    <t>Quang Trung: 2A1, 2A2, 2A3</t>
  </si>
  <si>
    <t>Quan Hoa: 1A, 1E, 3E, 3A</t>
  </si>
  <si>
    <t>Quan Hoa: 2A, 2E, 2C</t>
  </si>
  <si>
    <t>Nam Trung Yên: 2A5, 2A6, 2A7, 2A4</t>
  </si>
  <si>
    <t>Nam Trung Yên: 2A3, 2A1, 2A2</t>
  </si>
  <si>
    <r>
      <rPr>
        <rFont val="Quattrocento Sans"/>
        <b/>
        <color theme="1"/>
        <sz val="9.0"/>
      </rPr>
      <t xml:space="preserve">Liam Hutton
</t>
    </r>
    <r>
      <rPr>
        <rFont val="Segoe UI Semibold"/>
        <b val="0"/>
        <color rgb="FF0000FF"/>
        <sz val="9.0"/>
      </rPr>
      <t>11/12/2021</t>
    </r>
  </si>
  <si>
    <t>An Thượng A: …, 5A, 5G, 5E</t>
  </si>
  <si>
    <t>An Thượng A: 4A, 4D, 4B, 4C</t>
  </si>
  <si>
    <t>Mỹ Đình II: 4A1, 4A2, 2A6, 2A7</t>
  </si>
  <si>
    <t>Nhập cảnh 26/11/2021</t>
  </si>
  <si>
    <t>An Thượng A: ….., 4E, 4G, 3C</t>
  </si>
  <si>
    <t>Mỹ Đình II: 4A6, 4A7, 4A8, 4A9</t>
  </si>
  <si>
    <t>Mỹ Đình II: 4A3, 4A4, 4A5</t>
  </si>
  <si>
    <r>
      <rPr>
        <rFont val="Quattrocento Sans"/>
        <b/>
        <color theme="1"/>
        <sz val="9.0"/>
      </rPr>
      <t xml:space="preserve">Thomas Hutton
</t>
    </r>
    <r>
      <rPr>
        <rFont val="Segoe UI Semibold"/>
        <b val="0"/>
        <color rgb="FF0000FF"/>
        <sz val="9.0"/>
      </rPr>
      <t>11/12/2021</t>
    </r>
  </si>
  <si>
    <t>Vĩnh Hưng: ....., 1A3, 1A1, 1A2</t>
  </si>
  <si>
    <t>Tam Hiệp: 1A1, 1A2, 4A3, 4A4</t>
  </si>
  <si>
    <t>Đại Kim: 1A1, 1A2, 1A3, 4A4</t>
  </si>
  <si>
    <t>Nguyễn Trãi: 4M, 4B, 1A, 4G</t>
  </si>
  <si>
    <t>Yên Mỹ: 1A, 1B, 5A, 5B</t>
  </si>
  <si>
    <t>Giáp Bát: 1A3, 5A6, 5A2, 5A1</t>
  </si>
  <si>
    <t>Giáp Bát: 1A6, 5A4, 5A3, 1A7</t>
  </si>
  <si>
    <t>Tân Mai: 1A9, 1A10, 1A11, 1A4</t>
  </si>
  <si>
    <t>Yên Mỹ: 3A, 3B, 3C</t>
  </si>
  <si>
    <r>
      <rPr>
        <rFont val="Quattrocento Sans"/>
        <b/>
        <color theme="1"/>
        <sz val="9.0"/>
      </rPr>
      <t xml:space="preserve">Erin Walker
</t>
    </r>
    <r>
      <rPr>
        <rFont val="Segoe UI Semibold"/>
        <b val="0"/>
        <color rgb="FF0000FF"/>
        <sz val="9.0"/>
      </rPr>
      <t>03/01/2022</t>
    </r>
  </si>
  <si>
    <t>Đức Giang HĐ: ..., 3G, 2D, 2A</t>
  </si>
  <si>
    <t>Tây Mỗ: 1A1, 1A2, 1A3, 1A4</t>
  </si>
  <si>
    <t>Đức Giang HĐ: 2C, 2B, 2E, 2G</t>
  </si>
  <si>
    <t>Nhập cảnh 19/12/2021</t>
  </si>
  <si>
    <t>Định Công: 1A10, 1A11, 1A12</t>
  </si>
  <si>
    <t>Định Công: 2A9, 2A10, 2A3</t>
  </si>
  <si>
    <t>Tân Mai: 2A3, 2A9, 2A10</t>
  </si>
  <si>
    <r>
      <rPr>
        <rFont val="Quattrocento Sans"/>
        <b/>
        <color theme="1"/>
        <sz val="9.0"/>
      </rPr>
      <t xml:space="preserve">Haley Griffith
</t>
    </r>
    <r>
      <rPr>
        <rFont val="Segoe UI Semibold"/>
        <b val="0"/>
        <color rgb="FF0000FF"/>
        <sz val="9.0"/>
      </rPr>
      <t>03/01/2022</t>
    </r>
  </si>
  <si>
    <t>Tân Định (CS2): …., 3A2, 2A10, 2A2</t>
  </si>
  <si>
    <r>
      <rPr>
        <rFont val="Quattrocento Sans"/>
        <b/>
        <color theme="1"/>
        <sz val="9.0"/>
      </rPr>
      <t xml:space="preserve">Martina Ercole
</t>
    </r>
    <r>
      <rPr>
        <rFont val="Segoe UI Semibold"/>
        <b val="0"/>
        <color rgb="FF0000FF"/>
        <sz val="9.0"/>
      </rPr>
      <t>03/01/2022</t>
    </r>
  </si>
  <si>
    <t>Nghĩa Đô: Grades 4+5</t>
  </si>
  <si>
    <t>Tân Mai: 1A5, 1A7, 1A8</t>
  </si>
  <si>
    <t>TỔNG</t>
  </si>
  <si>
    <t>Periods</t>
  </si>
  <si>
    <t>x</t>
  </si>
  <si>
    <t>Hours</t>
  </si>
  <si>
    <r>
      <rPr>
        <rFont val="Quattrocento Sans"/>
        <b/>
        <color rgb="FFFF0000"/>
        <sz val="18.0"/>
      </rPr>
      <t xml:space="preserve">THỜI KHÓA BIỂU GIÁO VIÊN NƯỚC NGOÀI </t>
    </r>
    <r>
      <rPr>
        <rFont val="Times New Roman"/>
        <b/>
        <i/>
        <color rgb="FFFF0000"/>
        <sz val="16.0"/>
      </rPr>
      <t xml:space="preserve">- </t>
    </r>
    <r>
      <rPr>
        <rFont val="Times New Roman"/>
        <b/>
        <i/>
        <color rgb="FFFF0000"/>
        <sz val="15.0"/>
      </rPr>
      <t>Áp dụng từ ngày 01/11/2021</t>
    </r>
  </si>
  <si>
    <t>Địa chỉ nhà</t>
  </si>
  <si>
    <t>Số 6B, 11/44 Tô Ngọc Vân, Quảng An, Tây Hồ, Hà Nội</t>
  </si>
  <si>
    <t>Số km sáng</t>
  </si>
  <si>
    <t>Đơn giá xăng</t>
  </si>
  <si>
    <t>Số km chiều</t>
  </si>
  <si>
    <t>Tiền xăng/tuần</t>
  </si>
  <si>
    <t>Số giờ được Extra trên 12km</t>
  </si>
  <si>
    <t>Số 28, Ngõ 19, Phố Đông Tác, phường Kim Liên, quận Đống Đa, Hà Nội.</t>
  </si>
  <si>
    <t>Bế Văn Đàn: 5D, 5E, 5G, 5H</t>
  </si>
  <si>
    <r>
      <rPr>
        <rFont val="Quattrocento Sans"/>
        <color theme="1"/>
        <sz val="8.0"/>
      </rPr>
      <t xml:space="preserve">Kim Liên:
</t>
    </r>
    <r>
      <rPr>
        <rFont val="Segoe UI Semibold"/>
        <color rgb="FFFF0000"/>
        <sz val="8.0"/>
      </rPr>
      <t xml:space="preserve"> W.1: </t>
    </r>
    <r>
      <rPr>
        <rFont val="Segoe UI Semibold"/>
        <color theme="1"/>
        <sz val="8.0"/>
      </rPr>
      <t xml:space="preserve">3M, 3C, 3N
</t>
    </r>
    <r>
      <rPr>
        <rFont val="Segoe UI Semibold"/>
        <color rgb="FFFF0000"/>
        <sz val="8.0"/>
      </rPr>
      <t xml:space="preserve"> W.2: </t>
    </r>
    <r>
      <rPr>
        <rFont val="Segoe UI Semibold"/>
        <color theme="1"/>
        <sz val="8.0"/>
      </rPr>
      <t>…, 4B, 4A</t>
    </r>
  </si>
  <si>
    <t>No1 66/57 Me Tri Ha, Me Tri, Nam Tu Liem, Hanoi</t>
  </si>
  <si>
    <t>Tiền extra trên 12km</t>
  </si>
  <si>
    <t>Tầng 5, số 50 Xuân Diệu, Quảng An, Tây Hồ, Hà Nội</t>
  </si>
  <si>
    <t>Số 5C, 236/11 Âu Cơ, Tây Hồ, HN</t>
  </si>
  <si>
    <t>26 Ngõ 32 - Tô Ngọc Vân, Quảng An, Tây Hồ, Hà Nội</t>
  </si>
  <si>
    <t>Kim Giang: 1A1, 1A2, 2A8, 2A7</t>
  </si>
  <si>
    <t>Số 24 ngõ 31 Xuân Diệu, Quảng An, Tây Hồ, Hà Nội</t>
  </si>
  <si>
    <t>Handico, HH2, phố Gia Thụy, Long Biên, Hà Nội</t>
  </si>
  <si>
    <t>Số 12C, ngõ 28 Tây Hồ, Quảng An, Tây Hồ, HN</t>
  </si>
  <si>
    <t>Phan Đình Giót: 5A1, 5A2, 5A3, 5A4</t>
  </si>
  <si>
    <t>19 Quảng Khánh, Quảng An, Tây Hồ, Hà Nội</t>
  </si>
  <si>
    <t>92 Xuân Diệu, Tứ Liên, Tây Hồ, Hà Nội</t>
  </si>
  <si>
    <t>41 ngõ 51 phố Quần Ngựa, phường Liễu Giai., Quận Ba Đình</t>
  </si>
  <si>
    <r>
      <rPr>
        <rFont val="Quattrocento Sans"/>
        <color rgb="FF0000CC"/>
        <sz val="8.0"/>
      </rPr>
      <t xml:space="preserve">SEC. Trần Phú: 
</t>
    </r>
    <r>
      <rPr>
        <rFont val="Segoe UI Semibold"/>
        <color rgb="FFFF0000"/>
        <sz val="8.0"/>
      </rPr>
      <t xml:space="preserve">W. 1+3: </t>
    </r>
    <r>
      <rPr>
        <rFont val="Segoe UI Semibold"/>
        <color rgb="FF0000FF"/>
        <sz val="8.0"/>
      </rPr>
      <t xml:space="preserve">7A, 7A (2nd), 7B, 7B (2nd)
</t>
    </r>
    <r>
      <rPr>
        <rFont val="Segoe UI Semibold"/>
        <color rgb="FFFF0000"/>
        <sz val="8.0"/>
      </rPr>
      <t xml:space="preserve">W. 2+4: </t>
    </r>
    <r>
      <rPr>
        <rFont val="Segoe UI Semibold"/>
        <color rgb="FF0000FF"/>
        <sz val="8.0"/>
      </rPr>
      <t>7C, 7C (2nd), 7D, 7D (2nd)</t>
    </r>
  </si>
  <si>
    <t>Số 2A, ngõ 32/36 Tô Ngọc Vân, Quảng An, Tây Hồ, Hà Nội</t>
  </si>
  <si>
    <t>Văn Chương: 4A1, 4A2, 4A3, 4A4</t>
  </si>
  <si>
    <t>Số 10, ngách 2, ngõ 86 Âu Cơ, Tây Hồ, Hà Nội</t>
  </si>
  <si>
    <t>Phương Liệt: 4A5, 4A6, 5A1, 5A2, 4A3</t>
  </si>
  <si>
    <t>Số 6, ngách 22, Ngõ 279 Đội Cấn, Ba Đình, Hà Nội</t>
  </si>
  <si>
    <t>31 Trịnh Công Sơn, Nhật Tân, Tây Hồ, Hà Nội</t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</si>
  <si>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…, 1A, 1B, 1C
</t>
    </r>
    <r>
      <rPr>
        <rFont val="Segoe UI Semibold"/>
        <color rgb="FFFF0000"/>
        <sz val="8.0"/>
      </rPr>
      <t xml:space="preserve">W.4: </t>
    </r>
    <r>
      <rPr>
        <rFont val="Segoe UI Semibold"/>
        <b/>
        <color rgb="FFFF00FF"/>
        <sz val="8.0"/>
      </rPr>
      <t>KINDERGARTEN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</si>
  <si>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2A, 2B, 2C
</t>
    </r>
    <r>
      <rPr>
        <rFont val="Segoe UI Semibold"/>
        <color rgb="FFFF0000"/>
        <sz val="8.0"/>
      </rPr>
      <t xml:space="preserve">W.4: </t>
    </r>
    <r>
      <rPr>
        <rFont val="Segoe UI Semibold"/>
        <b/>
        <color rgb="FFFF00FF"/>
        <sz val="8.0"/>
      </rPr>
      <t>KINDERGARTEN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</si>
  <si>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1E, 1D
</t>
    </r>
    <r>
      <rPr>
        <rFont val="Segoe UI Semibold"/>
        <color rgb="FFFF0000"/>
        <sz val="8.0"/>
      </rPr>
      <t>W.4:</t>
    </r>
    <r>
      <rPr>
        <rFont val="Segoe UI Semibold"/>
        <color theme="1"/>
        <sz val="8.0"/>
      </rPr>
      <t xml:space="preserve"> Kim Liên: 2B, 2C, 2D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</si>
  <si>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3B, 3D, 3A, 3C
</t>
    </r>
    <r>
      <rPr>
        <rFont val="Segoe UI Semibold"/>
        <color rgb="FFFF0000"/>
        <sz val="8.0"/>
      </rPr>
      <t xml:space="preserve">W.4: </t>
    </r>
    <r>
      <rPr>
        <rFont val="Segoe UI Semibold"/>
        <color rgb="FFFF00FF"/>
        <sz val="8.0"/>
      </rPr>
      <t>KINDERGARTEN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</si>
  <si>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2D, 2E, 2G
</t>
    </r>
    <r>
      <rPr>
        <rFont val="Segoe UI Semibold"/>
        <color rgb="FFFF0000"/>
        <sz val="8.0"/>
      </rPr>
      <t xml:space="preserve">W.4: </t>
    </r>
    <r>
      <rPr>
        <rFont val="Segoe UI Semibold"/>
        <color theme="1"/>
        <sz val="8.0"/>
      </rPr>
      <t>Kim Liên: 2Q, 2N</t>
    </r>
  </si>
  <si>
    <t>Số 8B, ngõ 76 Tứ Liên, Tứ Liên, Tây Hồ, Hà Nội</t>
  </si>
  <si>
    <t>128 phố Vũ Miên, Yên Phụ, Tây Hồ, Hà Nội</t>
  </si>
  <si>
    <r>
      <rPr>
        <rFont val="Quattrocento Sans"/>
        <color theme="1"/>
        <sz val="8.0"/>
      </rPr>
      <t xml:space="preserve">Lý Th.Kiệt Đ.Đa: 
</t>
    </r>
    <r>
      <rPr>
        <rFont val="Segoe UI Semibold"/>
        <color rgb="FFFF0000"/>
        <sz val="8.0"/>
      </rPr>
      <t xml:space="preserve">W.1: </t>
    </r>
    <r>
      <rPr>
        <rFont val="Segoe UI Semibold"/>
        <color theme="1"/>
        <sz val="8.0"/>
      </rPr>
      <t xml:space="preserve">5A1, 5A2, 5A3, 5A4
</t>
    </r>
    <r>
      <rPr>
        <rFont val="Segoe UI Semibold"/>
        <color rgb="FFFF0000"/>
        <sz val="8.0"/>
      </rPr>
      <t xml:space="preserve">W.2: </t>
    </r>
    <r>
      <rPr>
        <rFont val="Segoe UI Semibold"/>
        <color theme="1"/>
        <sz val="8.0"/>
      </rPr>
      <t>…, 5A5, 4A4, 4A5</t>
    </r>
  </si>
  <si>
    <r>
      <rPr>
        <rFont val="Quattrocento Sans"/>
        <b/>
        <color theme="1"/>
        <sz val="9.0"/>
      </rPr>
      <t xml:space="preserve">David Eskander
</t>
    </r>
    <r>
      <rPr>
        <rFont val="Segoe UI Semibold"/>
        <b val="0"/>
        <color rgb="FF0000FF"/>
        <sz val="9.0"/>
      </rPr>
      <t>25/10/2021</t>
    </r>
  </si>
  <si>
    <r>
      <rPr>
        <rFont val="Quattrocento Sans"/>
        <b/>
        <color theme="1"/>
        <sz val="9.0"/>
      </rPr>
      <t xml:space="preserve">Eamonn Kennedy
</t>
    </r>
    <r>
      <rPr>
        <rFont val="Segoe UI Semibold"/>
        <b val="0"/>
        <color rgb="FF0000FF"/>
        <sz val="9.0"/>
      </rPr>
      <t>25/10/2021</t>
    </r>
  </si>
  <si>
    <t>65 Tô Ngọc Vân, Quảng An, Tây Hồ, Hà Nội</t>
  </si>
  <si>
    <t>Số 27, Ngõ 98, Phố Từ Hoa, Quảng An, Tây Hồ, Hà Nội.</t>
  </si>
  <si>
    <t>28 Lạc Chính, Trúc Bạch, quận Ba Đình, Hà Nội</t>
  </si>
  <si>
    <t>Số 236 Ngõ 7 Âu Cơ, Tây Hồ, Hà Nội</t>
  </si>
  <si>
    <t>Số 20 Ngách 31/28 Xuân Diệu, phường Quảng An, Tây Hồ, Hà Nội</t>
  </si>
  <si>
    <r>
      <rPr>
        <rFont val="Quattrocento Sans"/>
        <color theme="1"/>
        <sz val="8.0"/>
      </rPr>
      <t xml:space="preserve">Lý Th.Kiệt Đ.Đa: 
</t>
    </r>
    <r>
      <rPr>
        <rFont val="Segoe UI Semibold"/>
        <color rgb="FFFF0000"/>
        <sz val="8.0"/>
      </rPr>
      <t xml:space="preserve">W.1: </t>
    </r>
    <r>
      <rPr>
        <rFont val="Segoe UI Semibold"/>
        <color theme="1"/>
        <sz val="8.0"/>
      </rPr>
      <t xml:space="preserve">3A5, 4A1, 4A2, 4A3 
</t>
    </r>
    <r>
      <rPr>
        <rFont val="Segoe UI Semibold"/>
        <color rgb="FFFF0000"/>
        <sz val="8.0"/>
      </rPr>
      <t>W.2:</t>
    </r>
    <r>
      <rPr>
        <rFont val="Segoe UI Semibold"/>
        <color theme="1"/>
        <sz val="8.0"/>
      </rPr>
      <t xml:space="preserve"> 3A1, 3A2, 3A3, 3A4</t>
    </r>
  </si>
  <si>
    <t>Số 50 ngõ 31 Xuân Diệu, Quảng An, Tây Hồ, Hà Nội</t>
  </si>
  <si>
    <r>
      <rPr>
        <rFont val="Quattrocento Sans"/>
        <b/>
        <color theme="1"/>
        <sz val="9.0"/>
      </rPr>
      <t xml:space="preserve">Gavin Hopkins
</t>
    </r>
    <r>
      <rPr>
        <rFont val="Segoe UI Semibold"/>
        <b val="0"/>
        <color rgb="FF0000FF"/>
        <sz val="9.0"/>
      </rPr>
      <t>25/10/2021</t>
    </r>
  </si>
  <si>
    <t>Số 16 Làng Vũ Miện, phường Yên Phụ, Quận Tây Hồ, Hà Nội.</t>
  </si>
  <si>
    <r>
      <rPr>
        <rFont val="Quattrocento Sans"/>
        <b/>
        <color theme="1"/>
        <sz val="9.0"/>
      </rPr>
      <t xml:space="preserve">Giovanni Bauge
</t>
    </r>
    <r>
      <rPr>
        <rFont val="Segoe UI Semibold"/>
        <b val="0"/>
        <color rgb="FF0000FF"/>
        <sz val="9.0"/>
      </rPr>
      <t>25/10/2021</t>
    </r>
  </si>
  <si>
    <t>Số 19A, ngách 9/13, ngõ 9 Đặng Thai Mai, Tây Hồ, Hà Nội</t>
  </si>
  <si>
    <t>Nguyễn Trãi: 3A, 3G, 3C, 2D</t>
  </si>
  <si>
    <t>Căn hộ 2507, tòa C, Hồ Gươm Plaza, phường Mỗ Lao, quận Hà Đông, Hà Nội</t>
  </si>
  <si>
    <t>Số 17 dốc Tam Đa, Thụy Khuê, Tây Hồ Hà Nội.</t>
  </si>
  <si>
    <t>Bế Văn Đàn: 4E, 5A, 5B, 5C</t>
  </si>
  <si>
    <t xml:space="preserve">Tầng 5, Số 9, Ngõ 58 Từ Hoa, Quảng An,Tây Hồ </t>
  </si>
  <si>
    <t>37/31 Xuan Dieu street, Yen Phu, Tay Ho district. </t>
  </si>
  <si>
    <r>
      <rPr>
        <rFont val="Quattrocento Sans"/>
        <color theme="1"/>
        <sz val="8.0"/>
      </rPr>
      <t xml:space="preserve">Kim Liên:
</t>
    </r>
    <r>
      <rPr>
        <rFont val="Segoe UI Semibold"/>
        <color rgb="FFFF0000"/>
        <sz val="8.0"/>
      </rPr>
      <t xml:space="preserve"> W.1: </t>
    </r>
    <r>
      <rPr>
        <rFont val="Segoe UI Semibold"/>
        <color theme="1"/>
        <sz val="8.0"/>
      </rPr>
      <t xml:space="preserve">…, 2Z, 2A
</t>
    </r>
    <r>
      <rPr>
        <rFont val="Segoe UI Semibold"/>
        <color rgb="FFFF0000"/>
        <sz val="8.0"/>
      </rPr>
      <t xml:space="preserve"> W.2: </t>
    </r>
    <r>
      <rPr>
        <rFont val="Segoe UI Semibold"/>
        <color theme="1"/>
        <sz val="8.0"/>
      </rPr>
      <t xml:space="preserve">3Q, 3D
</t>
    </r>
    <r>
      <rPr>
        <rFont val="Segoe UI Semibold"/>
        <color rgb="FFFF0000"/>
        <sz val="8.0"/>
      </rPr>
      <t xml:space="preserve"> W.3: </t>
    </r>
    <r>
      <rPr>
        <rFont val="Segoe UI Semibold"/>
        <color theme="1"/>
        <sz val="8.0"/>
      </rPr>
      <t xml:space="preserve">5A, 5K, 5C, 5D 
</t>
    </r>
    <r>
      <rPr>
        <rFont val="Segoe UI Semibold"/>
        <color rgb="FFFF0000"/>
        <sz val="8.0"/>
      </rPr>
      <t xml:space="preserve"> W.4:</t>
    </r>
    <r>
      <rPr>
        <rFont val="Segoe UI Semibold"/>
        <color theme="1"/>
        <sz val="8.0"/>
      </rPr>
      <t xml:space="preserve"> …., 4C, 4D, 4Q</t>
    </r>
  </si>
  <si>
    <t>Số nhà 81A, Ngõ 8 Phố Võng Thị, Bưởi, Tây Hồ, Hà Nội</t>
  </si>
  <si>
    <t>66 Xuân Diệu, Quảng An, Tây Hồ, Hà Nội</t>
  </si>
  <si>
    <t>44a xom chua, Quang an, Tay ho</t>
  </si>
  <si>
    <t>Quang Trung: 5A1, 5A2, 5A3, 5A4</t>
  </si>
  <si>
    <t>41C phố Tây Hồ, Quảng An, Tây Hồ, Hà Nội</t>
  </si>
  <si>
    <t>Lê Trọng Tấn HĐ: 3A4, 3A3, 3A2, 3A1</t>
  </si>
  <si>
    <t>Lê Trọng Tấn HĐ: 4A1, 4A2, 4A3, 4A4</t>
  </si>
  <si>
    <t>Số 52, ngõ Văn Chương 1, phường Khâm Thiên, quận Đống Đa, Hà Nội</t>
  </si>
  <si>
    <t>2409, The Beverley, The Zen, Gamuda Gardens, Hoang Mai.</t>
  </si>
  <si>
    <r>
      <rPr>
        <rFont val="Quattrocento Sans"/>
        <color rgb="FF0000CC"/>
        <sz val="8.0"/>
      </rPr>
      <t xml:space="preserve">SEC. Trần Phú: 
</t>
    </r>
    <r>
      <rPr>
        <rFont val="Segoe UI Semibold"/>
        <color rgb="FFFF0000"/>
        <sz val="8.0"/>
      </rPr>
      <t xml:space="preserve">W. 1+3: </t>
    </r>
    <r>
      <rPr>
        <rFont val="Segoe UI Semibold"/>
        <color rgb="FF0000FF"/>
        <sz val="8.0"/>
      </rPr>
      <t xml:space="preserve">8A, 8A (2nd), 8B, 8B (2nd)
</t>
    </r>
    <r>
      <rPr>
        <rFont val="Segoe UI Semibold"/>
        <color rgb="FFFF0000"/>
        <sz val="8.0"/>
      </rPr>
      <t xml:space="preserve">W. 2+4: </t>
    </r>
    <r>
      <rPr>
        <rFont val="Segoe UI Semibold"/>
        <color rgb="FF0000FF"/>
        <sz val="8.0"/>
      </rPr>
      <t>6A, 6A (2nd), 6B, 6B (2nd)</t>
    </r>
  </si>
  <si>
    <r>
      <rPr>
        <rFont val="Quattrocento Sans"/>
        <color rgb="FF0000CC"/>
        <sz val="8.0"/>
      </rPr>
      <t xml:space="preserve">SEC. Trần Phú: 
</t>
    </r>
    <r>
      <rPr>
        <rFont val="Segoe UI Semibold"/>
        <color rgb="FFFF0000"/>
        <sz val="8.0"/>
      </rPr>
      <t xml:space="preserve">W. 1+3: </t>
    </r>
    <r>
      <rPr>
        <rFont val="Segoe UI Semibold"/>
        <color rgb="FF0000FF"/>
        <sz val="8.0"/>
      </rPr>
      <t xml:space="preserve">8C, 8C (2nd), 6E, 6E (2nd)
</t>
    </r>
    <r>
      <rPr>
        <rFont val="Segoe UI Semibold"/>
        <color rgb="FFFF0000"/>
        <sz val="8.0"/>
      </rPr>
      <t xml:space="preserve">W. 2+4: </t>
    </r>
    <r>
      <rPr>
        <rFont val="Segoe UI Semibold"/>
        <color rgb="FF0000FF"/>
        <sz val="8.0"/>
      </rPr>
      <t>6C, 6C (2nd), 6D, 6D (2nd)</t>
    </r>
  </si>
  <si>
    <t>6/3/28 Tu Lien , Tay Ho, Hanoi</t>
  </si>
  <si>
    <r>
      <rPr>
        <rFont val="Quattrocento Sans"/>
        <color rgb="FF0000CC"/>
        <sz val="8.0"/>
      </rPr>
      <t xml:space="preserve">SEC. Mễ Trì: 
</t>
    </r>
    <r>
      <rPr>
        <rFont val="Segoe UI Semibold"/>
        <color rgb="FFFF0000"/>
        <sz val="8.0"/>
      </rPr>
      <t xml:space="preserve">W1+3: </t>
    </r>
    <r>
      <rPr>
        <rFont val="Segoe UI Semibold"/>
        <color rgb="FF0000FF"/>
        <sz val="8.0"/>
      </rPr>
      <t xml:space="preserve">8A7, 8A7, 8A2, 8A2
</t>
    </r>
    <r>
      <rPr>
        <rFont val="Segoe UI Semibold"/>
        <color rgb="FFFF0000"/>
        <sz val="8.0"/>
      </rPr>
      <t xml:space="preserve">W2+4: </t>
    </r>
    <r>
      <rPr>
        <rFont val="Segoe UI Semibold"/>
        <color rgb="FF0000FF"/>
        <sz val="8.0"/>
      </rPr>
      <t>8A6, 8A6, 8A0, 8A0</t>
    </r>
  </si>
  <si>
    <r>
      <rPr>
        <rFont val="Quattrocento Sans"/>
        <color rgb="FF0000CC"/>
        <sz val="8.0"/>
      </rPr>
      <t xml:space="preserve">SEC. Mễ Trì: 
</t>
    </r>
    <r>
      <rPr>
        <rFont val="Segoe UI Semibold"/>
        <color rgb="FFFF0000"/>
        <sz val="8.0"/>
      </rPr>
      <t xml:space="preserve">W1+3: </t>
    </r>
    <r>
      <rPr>
        <rFont val="Segoe UI Semibold"/>
        <color rgb="FF0000FF"/>
        <sz val="8.0"/>
      </rPr>
      <t xml:space="preserve">8A4, 8A4, 8A1, 8A1
</t>
    </r>
    <r>
      <rPr>
        <rFont val="Segoe UI Semibold"/>
        <color rgb="FFFF0000"/>
        <sz val="8.0"/>
      </rPr>
      <t xml:space="preserve">W2+4: </t>
    </r>
    <r>
      <rPr>
        <rFont val="Segoe UI Semibold"/>
        <color rgb="FF0000FF"/>
        <sz val="8.0"/>
      </rPr>
      <t>8A5, 8A5, 8A3, 8A3</t>
    </r>
  </si>
  <si>
    <t>28 Đỗ Đức Dục, Mễ Trì, Nam Từ Liêm, Hà Nội</t>
  </si>
  <si>
    <t>Số 79 ngõ 31 Xuân Diệu, Quảng An, Tây Hồ, Hà Nội</t>
  </si>
  <si>
    <t>Lê Trọng Tấn HĐ: 1A5, 2A1, 2A2</t>
  </si>
  <si>
    <t>Phòng 1412 A, 699 Lạc Long Quân, Phú Thượng, Tây Hồ, Hà Nội</t>
  </si>
  <si>
    <t>Ngọc Hà: 1A1, 1A2, 1A3</t>
  </si>
  <si>
    <t>Tầng 4, 76b 31 Xuân Diệu, Tây Hồ, Hà Nội</t>
  </si>
  <si>
    <t>Số 2D ngách 32/12 Tô Ngọc Vân, Quảng An, Tây Hồ, Hà Nội</t>
  </si>
  <si>
    <t>16B 9/12 Dang Thai Mai. Alley 9, Quang An.</t>
  </si>
  <si>
    <t>280 Vũ Miện, Tây Hồ, Hà Nội</t>
  </si>
  <si>
    <t>DV2-26.12 Rose Town, 79 Ngọc Hồi, Hoàng Liệt, Hoàng Mai, Hà Nội</t>
  </si>
  <si>
    <t>D16 Hồ Ba Mẫu, Đống Đa, Hà Nội</t>
  </si>
  <si>
    <t>Phương Liệt: 3A3, 3A4, 3A5, 5A3</t>
  </si>
  <si>
    <t>Phương Liệt: 4A1, 5A5, 4A4</t>
  </si>
  <si>
    <t>Nguyễn Trãi: …, 5K, 5I</t>
  </si>
  <si>
    <t>Số 22, ngõ 92 Âu Cơ, Quảng An, Tây Hồ, Hà Nội</t>
  </si>
  <si>
    <t xml:space="preserve"> 196 Âu Cơ, Tứ Liên, Tây Hồ, Hà Nôi</t>
  </si>
  <si>
    <t>Phương Liệt: 2A7, 1A2, 1A3, 3A6, 1A1</t>
  </si>
  <si>
    <t>Số 107 Xuân Diệu, Quảng An, Tây Hồ, Hà Nội</t>
  </si>
  <si>
    <t>Kim Liên: 2N, 2A, 2Q, 4N</t>
  </si>
  <si>
    <t>20B, Ngách 161A/21a Nước Phần Lan, Tứ Liên, Tây Hồ.</t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</si>
  <si>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>Minh Khai A BTL: 5C, 5A, 5B, 5E</t>
    </r>
  </si>
  <si>
    <t>Số 4 Khu C khu nhà ở Hồ Ba Mẫu, Trung Phụng, Đống Đa, Hà Nội</t>
  </si>
  <si>
    <r>
      <rPr>
        <rFont val="Quattrocento Sans"/>
        <color theme="1"/>
        <sz val="8.0"/>
      </rPr>
      <t xml:space="preserve">Ng. Đình Chiểu: ..., 3A1, </t>
    </r>
    <r>
      <rPr>
        <rFont val="Segoe UI Semibold"/>
        <color rgb="FF0000FF"/>
        <sz val="8.0"/>
      </rPr>
      <t>T3A2</t>
    </r>
    <r>
      <rPr>
        <rFont val="Segoe UI Semibold"/>
        <color theme="1"/>
        <sz val="8.0"/>
      </rPr>
      <t>, 4A5</t>
    </r>
  </si>
  <si>
    <t>51 Quốc Tử Giám, Đống Đa. </t>
  </si>
  <si>
    <t>Phòng B1906, 219 Trung Kính, Yên Hòa, Cầu Giấy, Hà Nội</t>
  </si>
  <si>
    <t>Kim Liên: 5Q, 5C, 5D, 5M</t>
  </si>
  <si>
    <t>Văn Chương: ….., 5A1, 1A3, 5A2</t>
  </si>
  <si>
    <t>13, ngõ 11, phố Tây Hồ, phường Quảng An, quận Tây Hồ, Hà Nội</t>
  </si>
  <si>
    <t>Phòng A1213, The Legend, 109 Nguyễn Tuân, Thanh Xuân Trung, Hà Nội</t>
  </si>
  <si>
    <t>Văn Chương: 5A3, 5A4, 5A5</t>
  </si>
  <si>
    <t>Phòng 701, Số 3, ngõ 132 Võ Chí Công, Xuân La, Tây Hồ. Hà Nội</t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</si>
  <si>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5G, 4C, 4D
</t>
    </r>
    <r>
      <rPr>
        <rFont val="Segoe UI Semibold"/>
        <color rgb="FFFF0000"/>
        <sz val="8.0"/>
      </rPr>
      <t xml:space="preserve">W.4: </t>
    </r>
    <r>
      <rPr>
        <rFont val="Segoe UI Semibold"/>
        <color theme="1"/>
        <sz val="8.0"/>
      </rPr>
      <t>Kim Liên: 3A, …., 3Z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</si>
  <si>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4A, 4B, 4G, 4E
</t>
    </r>
    <r>
      <rPr>
        <rFont val="Segoe UI Semibold"/>
        <color rgb="FFFF0000"/>
        <sz val="8.0"/>
      </rPr>
      <t xml:space="preserve">W.4: </t>
    </r>
    <r>
      <rPr>
        <rFont val="Segoe UI Semibold"/>
        <color theme="1"/>
        <sz val="8.0"/>
      </rPr>
      <t>Kim Liên: 3B, 4M, 4N</t>
    </r>
  </si>
  <si>
    <r>
      <rPr>
        <rFont val="Segoe UI Semibold"/>
        <color rgb="FFFF0000"/>
        <sz val="8.0"/>
      </rPr>
      <t xml:space="preserve">W.1,2,3: </t>
    </r>
    <r>
      <rPr>
        <rFont val="Segoe UI Semibold"/>
        <color theme="1"/>
        <sz val="8.0"/>
      </rPr>
      <t xml:space="preserve">Minh Khai A BTL: 4I, 5D, 4K, 4H
</t>
    </r>
    <r>
      <rPr>
        <rFont val="Segoe UI Semibold"/>
        <color rgb="FFFF0000"/>
        <sz val="8.0"/>
      </rPr>
      <t xml:space="preserve">W.4: </t>
    </r>
    <r>
      <rPr>
        <rFont val="Segoe UI Semibold"/>
        <color theme="1"/>
        <sz val="8.0"/>
      </rPr>
      <t>Kim Liên: 5B, 5Q, 5M, 5N</t>
    </r>
  </si>
  <si>
    <t>28/31 Xuân Diệu, Quảng An, Tây Hồ, Hà Nội</t>
  </si>
  <si>
    <t>Bế Văn Đàn: 4G, 3A, 3B, 3C</t>
  </si>
  <si>
    <t>Bế Văn Đàn: 4D, 4B, 4C, 4A</t>
  </si>
  <si>
    <t>Văn Chương: 2A1, 2A2, 2A3, 1A4</t>
  </si>
  <si>
    <t>123 phố Yên Phụ, Yên Phụ, Tây Hồ, Hà Nội</t>
  </si>
  <si>
    <t>Thịnh Hào: 1A6, 1A5</t>
  </si>
  <si>
    <t>Phòng 304, Số 9 Ngõ 31/28 Xuân Diệu, Quảng An, Tây Hồ, Hà Nội.</t>
  </si>
  <si>
    <t>Số 97 Ngõ 66 Trinh Công Sơn, Nhật Tân, Tây Hồ, Hà Nội</t>
  </si>
  <si>
    <t>Số 73, đường Vệ Hồ</t>
  </si>
  <si>
    <t>Số 7, ngõ 80 Từ Hoa, Quảng An, Tây Hồ, Hà Nội</t>
  </si>
  <si>
    <t>Số 26, ngách 16, ngõ 88 Ngọc Hà, Đội Cấn, Ba Đình, Hà Nội</t>
  </si>
  <si>
    <t>Nguyễn Trãi: 1G, 1H, 4A, 2E</t>
  </si>
  <si>
    <t>Nguyễn Trãi: 4N, 2B, 2G</t>
  </si>
  <si>
    <t>Số 12/19 Tô Ngọc Vân, Tây Hồ, Hà Nội</t>
  </si>
  <si>
    <t>Bế Văn Đàn: 1E, 1G, 1D</t>
  </si>
  <si>
    <t>Kim Liên: 2N, 1N, 3M</t>
  </si>
  <si>
    <t>số nhà 33C ngõ 99 Xuân La, Tây Hồ</t>
  </si>
  <si>
    <t>Số 24 Ngõ 31 Xuân Diệu, Quảng An, Tây Hồ, Hà Nội</t>
  </si>
  <si>
    <t>Lô A Số 18 , Khu tập thể 7.2 ha Vĩnh Phúc, Ba Đình, Hà Nội</t>
  </si>
  <si>
    <t>Nhà 8B, Ngõ 76, Phố Tứ Liên, Tây Hồ, Hà Nội.</t>
  </si>
  <si>
    <t>B4/128 Thụy Khuê, Thụy Khuê, Ba Đình, Hà Nội.</t>
  </si>
  <si>
    <t>Kim Giang: 2A3, 2A4, 2A1, 2A6</t>
  </si>
  <si>
    <t>21 Tô Ngọc Vân, Quảng An, Tây Hồ, Hà Nội</t>
  </si>
  <si>
    <t>Phan Đình Giót: 1A5, 1A6, 1A7, 1A8</t>
  </si>
  <si>
    <t>Số 7, Ngõ 52/28 Đường Tô Ngọc Vân, Quảng An, Tây Hồ</t>
  </si>
  <si>
    <r>
      <rPr>
        <rFont val="Segoe UI Semibold"/>
        <color rgb="FF0000FF"/>
        <sz val="8.0"/>
      </rPr>
      <t xml:space="preserve">Chu Văn An TH: </t>
    </r>
    <r>
      <rPr>
        <rFont val="Segoe UI Semibold"/>
        <color theme="1"/>
        <sz val="8.0"/>
      </rPr>
      <t xml:space="preserve">2E, 2D, </t>
    </r>
    <r>
      <rPr>
        <rFont val="Segoe UI Semibold"/>
        <color rgb="FF0000FF"/>
        <sz val="8.0"/>
      </rPr>
      <t>T3K, K3K</t>
    </r>
  </si>
  <si>
    <r>
      <rPr>
        <rFont val="Segoe UI Semibold"/>
        <color rgb="FF0000FF"/>
        <sz val="8.0"/>
      </rPr>
      <t xml:space="preserve">Chu Văn An TH: T4K, K4K, </t>
    </r>
    <r>
      <rPr>
        <rFont val="Segoe UI Semibold"/>
        <color theme="1"/>
        <sz val="8.0"/>
      </rPr>
      <t>4B</t>
    </r>
  </si>
  <si>
    <t>22 Võng Thị, phường Bưởi, Hà Nội</t>
  </si>
  <si>
    <t>377D Âu Cơ, Nhật Tân, Tây Hồ, Hà Nội</t>
  </si>
  <si>
    <t xml:space="preserve"> 4 ngách 35/19 Đặng Thai Mai, phường Quảng An, quận Tây Hồ, Hà Nội</t>
  </si>
  <si>
    <t>Số 7A, Ngõ 52/58 Tô Ngọc Vân, Quảng An, Tây Hồ, Hà Nội</t>
  </si>
  <si>
    <t>Kim Giang: 1A5, 1A6, 1A3, 1A4</t>
  </si>
  <si>
    <t>Số 16 ngách 200/172/114 Âu Cơ, Tứ Liên, Tây Hồ, Hà Nội</t>
  </si>
  <si>
    <t>Khương Đình: ..., 4A1, 4A2, 4A3, 4A7</t>
  </si>
  <si>
    <t>647B Kim Mã, Ngọc Khánh, Ba Đình, Hà Nội</t>
  </si>
  <si>
    <t>Số 5C, Ngõ 236/11 Âu Cơ, Tây Hồ, Hà Nội.</t>
  </si>
  <si>
    <t>Số 72, phố Từ Hoa, Tây Hồ, Hà Nội.</t>
  </si>
  <si>
    <t>Thịnh Hào: 5A1, 5A2, 5A4, 5A3</t>
  </si>
  <si>
    <t>Kosmo Building, 161 Xuân La, Xuân Tảo, Bắc Từ Liêm, Hà Nội</t>
  </si>
  <si>
    <t>Số 2, ngách 28/41 phố Tứ Liên, Tứ Liên, Tây Hồ, Hà Nội</t>
  </si>
  <si>
    <t>Số nhà 15S, ngõ 9, Đặng Thai Mai, Quảng An, Tây Hồ, Hà Nội</t>
  </si>
  <si>
    <r>
      <rPr>
        <rFont val="Quattrocento Sans"/>
        <b/>
        <color theme="1"/>
        <sz val="9.0"/>
      </rPr>
      <t xml:space="preserve">Abdellah Bouja
</t>
    </r>
    <r>
      <rPr>
        <rFont val="Segoe UI Semibold"/>
        <b val="0"/>
        <color rgb="FF0000FF"/>
        <sz val="9.0"/>
      </rPr>
      <t>08/11/2021</t>
    </r>
  </si>
  <si>
    <r>
      <rPr>
        <rFont val="Quattrocento Sans"/>
        <b/>
        <color theme="1"/>
        <sz val="9.0"/>
      </rPr>
      <t xml:space="preserve">Jacopo Gheser
</t>
    </r>
    <r>
      <rPr>
        <rFont val="Segoe UI Semibold"/>
        <b val="0"/>
        <color rgb="FF0000FF"/>
        <sz val="9.0"/>
      </rPr>
      <t>08/11/2021</t>
    </r>
  </si>
  <si>
    <r>
      <rPr>
        <rFont val="Quattrocento Sans"/>
        <b/>
        <color theme="1"/>
        <sz val="9.0"/>
      </rPr>
      <t xml:space="preserve">Jason Ashenden
</t>
    </r>
    <r>
      <rPr>
        <rFont val="Segoe UI Semibold"/>
        <b val="0"/>
        <color rgb="FF0000FF"/>
        <sz val="9.0"/>
      </rPr>
      <t>08/11/2021</t>
    </r>
  </si>
  <si>
    <r>
      <rPr>
        <rFont val="Quattrocento Sans"/>
        <b/>
        <color theme="1"/>
        <sz val="9.0"/>
      </rPr>
      <t xml:space="preserve">Lahoucine Elkabous
</t>
    </r>
    <r>
      <rPr>
        <rFont val="Segoe UI Semibold"/>
        <b val="0"/>
        <color rgb="FF0000FF"/>
        <sz val="9.0"/>
      </rPr>
      <t>08/11/2021</t>
    </r>
  </si>
  <si>
    <r>
      <rPr>
        <rFont val="Quattrocento Sans"/>
        <b/>
        <color theme="1"/>
        <sz val="9.0"/>
      </rPr>
      <t xml:space="preserve">Wisam Al-Kinani
</t>
    </r>
    <r>
      <rPr>
        <rFont val="Segoe UI Semibold"/>
        <b val="0"/>
        <color rgb="FF0000FF"/>
        <sz val="9.0"/>
      </rPr>
      <t>08/11/2021</t>
    </r>
  </si>
  <si>
    <r>
      <rPr>
        <rFont val="Quattrocento Sans"/>
        <b/>
        <color theme="1"/>
        <sz val="9.0"/>
      </rPr>
      <t xml:space="preserve">Charne Jordan
</t>
    </r>
    <r>
      <rPr>
        <rFont val="Segoe UI Semibold"/>
        <b val="0"/>
        <color rgb="FF0000FF"/>
        <sz val="9.0"/>
      </rPr>
      <t>10/11/2021</t>
    </r>
  </si>
  <si>
    <r>
      <rPr>
        <rFont val="Quattrocento Sans"/>
        <b/>
        <color theme="1"/>
        <sz val="9.0"/>
      </rPr>
      <t xml:space="preserve">Christine Boswell
</t>
    </r>
    <r>
      <rPr>
        <rFont val="Segoe UI Semibold"/>
        <b val="0"/>
        <color rgb="FF0000FF"/>
        <sz val="9.0"/>
      </rPr>
      <t>10/11/2021</t>
    </r>
  </si>
  <si>
    <r>
      <rPr>
        <rFont val="Quattrocento Sans"/>
        <b/>
        <color theme="1"/>
        <sz val="9.0"/>
      </rPr>
      <t xml:space="preserve">Kendall Hunter
</t>
    </r>
    <r>
      <rPr>
        <rFont val="Segoe UI Semibold"/>
        <b val="0"/>
        <color rgb="FF0000FF"/>
        <sz val="9.0"/>
      </rPr>
      <t>10/11/2021</t>
    </r>
  </si>
  <si>
    <t>Kim Giang: 2A10, 2A9, 2A5, 2A2</t>
  </si>
  <si>
    <t>Nhân Chính: 1A1, 1A3, 1A4, 1A5</t>
  </si>
  <si>
    <r>
      <rPr>
        <rFont val="Quattrocento Sans"/>
        <b/>
        <color theme="1"/>
        <sz val="9.0"/>
      </rPr>
      <t xml:space="preserve">Clare Ogorman
</t>
    </r>
    <r>
      <rPr>
        <rFont val="Segoe UI Semibold"/>
        <b val="0"/>
        <color rgb="FF0000FF"/>
        <sz val="9.0"/>
      </rPr>
      <t>15/11/2021</t>
    </r>
  </si>
  <si>
    <r>
      <rPr>
        <rFont val="Quattrocento Sans"/>
        <b/>
        <color theme="1"/>
        <sz val="9.0"/>
      </rPr>
      <t xml:space="preserve">Morgan Price
</t>
    </r>
    <r>
      <rPr>
        <rFont val="Segoe UI Semibold"/>
        <b val="0"/>
        <color rgb="FF0000FF"/>
        <sz val="9.0"/>
      </rPr>
      <t>15/11/2021</t>
    </r>
  </si>
  <si>
    <r>
      <rPr>
        <rFont val="Quattrocento Sans"/>
        <b/>
        <color theme="1"/>
        <sz val="9.0"/>
      </rPr>
      <t xml:space="preserve">Norma O'Sullivan
</t>
    </r>
    <r>
      <rPr>
        <rFont val="Segoe UI Semibold"/>
        <b val="0"/>
        <color rgb="FF0000FF"/>
        <sz val="9.0"/>
      </rPr>
      <t>15/11/2021</t>
    </r>
  </si>
  <si>
    <r>
      <rPr>
        <rFont val="Quattrocento Sans"/>
        <b/>
        <color theme="1"/>
        <sz val="9.0"/>
      </rPr>
      <t xml:space="preserve">Serhat Furan
</t>
    </r>
    <r>
      <rPr>
        <rFont val="Segoe UI Semibold"/>
        <b val="0"/>
        <color rgb="FF0000FF"/>
        <sz val="9.0"/>
      </rPr>
      <t>15/11/2021</t>
    </r>
  </si>
  <si>
    <t>Khương Đình: 4A8, 5A6, 5A5, 5A4</t>
  </si>
  <si>
    <r>
      <rPr>
        <rFont val="Quattrocento Sans"/>
        <b/>
        <color theme="1"/>
        <sz val="9.0"/>
      </rPr>
      <t xml:space="preserve">Erika Saldovan
</t>
    </r>
    <r>
      <rPr>
        <rFont val="Segoe UI Semibold"/>
        <b val="0"/>
        <color rgb="FF0000FF"/>
        <sz val="9.0"/>
      </rPr>
      <t>22/11/2021</t>
    </r>
  </si>
  <si>
    <r>
      <rPr>
        <rFont val="Quattrocento Sans"/>
        <b/>
        <color theme="1"/>
        <sz val="9.0"/>
      </rPr>
      <t xml:space="preserve">Johanna Crighton
</t>
    </r>
    <r>
      <rPr>
        <rFont val="Segoe UI Semibold"/>
        <b val="0"/>
        <color rgb="FF0000FF"/>
        <sz val="9.0"/>
      </rPr>
      <t>22/11/2021</t>
    </r>
  </si>
  <si>
    <t>Bế Văn Đàn: 2A, 2B, 2C, 3D</t>
  </si>
  <si>
    <r>
      <rPr>
        <rFont val="Quattrocento Sans"/>
        <b/>
        <color theme="1"/>
        <sz val="9.0"/>
      </rPr>
      <t xml:space="preserve">Liam Hutton
</t>
    </r>
    <r>
      <rPr>
        <rFont val="Segoe UI Semibold"/>
        <b val="0"/>
        <color rgb="FF0000FF"/>
        <sz val="9.0"/>
      </rPr>
      <t>11/12/2021</t>
    </r>
  </si>
  <si>
    <r>
      <rPr>
        <rFont val="Quattrocento Sans"/>
        <b/>
        <color theme="1"/>
        <sz val="9.0"/>
      </rPr>
      <t xml:space="preserve">Thomas Hutton
</t>
    </r>
    <r>
      <rPr>
        <rFont val="Segoe UI Semibold"/>
        <b val="0"/>
        <color rgb="FF0000FF"/>
        <sz val="9.0"/>
      </rPr>
      <t>11/12/2021</t>
    </r>
  </si>
  <si>
    <r>
      <rPr>
        <rFont val="Quattrocento Sans"/>
        <b/>
        <color theme="1"/>
        <sz val="9.0"/>
      </rPr>
      <t xml:space="preserve">Erin Walker
</t>
    </r>
    <r>
      <rPr>
        <rFont val="Segoe UI Semibold"/>
        <b val="0"/>
        <color rgb="FF0000FF"/>
        <sz val="9.0"/>
      </rPr>
      <t>03/01/2022</t>
    </r>
  </si>
  <si>
    <r>
      <rPr>
        <rFont val="Quattrocento Sans"/>
        <b/>
        <color theme="1"/>
        <sz val="9.0"/>
      </rPr>
      <t xml:space="preserve">Haley Griffith
</t>
    </r>
    <r>
      <rPr>
        <rFont val="Segoe UI Semibold"/>
        <b val="0"/>
        <color rgb="FF0000FF"/>
        <sz val="9.0"/>
      </rPr>
      <t>03/01/2022</t>
    </r>
  </si>
  <si>
    <r>
      <rPr>
        <rFont val="Quattrocento Sans"/>
        <b/>
        <color theme="1"/>
        <sz val="9.0"/>
      </rPr>
      <t xml:space="preserve">Martina Ercole
</t>
    </r>
    <r>
      <rPr>
        <rFont val="Segoe UI Semibold"/>
        <b val="0"/>
        <color rgb="FF0000FF"/>
        <sz val="9.0"/>
      </rPr>
      <t>03/01/2022</t>
    </r>
  </si>
  <si>
    <t>TỔNG TIỀN XĂNG XE/TUẦN</t>
  </si>
  <si>
    <t>TỔNG TIỀN EXTRA TRÊN 12KM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</si>
</sst>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5">
    <numFmt numFmtId="164" formatCode="_-* #,##0.00_-;\-* #,##0.00_-;_-* &quot;-&quot;??_-;_-@"/>
    <numFmt numFmtId="165" formatCode="_-* #,##0_-;\-* #,##0_-;_-* &quot;-&quot;_-;_-@"/>
    <numFmt numFmtId="166" formatCode="_(* #,##0.00_);_(* \(#,##0.00\);_(* &quot;-&quot;_);_(@_)"/>
    <numFmt numFmtId="167" formatCode="_-* #,##0_-;\-* #,##0_-;_-* &quot;-&quot;??_-;_-@"/>
    <numFmt numFmtId="168" formatCode="0.0"/>
  </numFmts>
  <fonts count="49">
    <font>
      <sz val="10.0"/>
      <color rgb="FF000000"/>
      <name val="Arial"/>
      <scheme val="minor"/>
    </font>
    <font>
      <b/>
      <sz val="13.0"/>
      <color theme="1"/>
      <name val="Times New Roman"/>
    </font>
    <font>
      <b/>
      <sz val="14.0"/>
      <color theme="1"/>
      <name val="Times New Roman"/>
    </font>
    <font>
      <b/>
      <sz val="14.0"/>
      <color rgb="FF0000CC"/>
      <name val="Times New Roman"/>
    </font>
    <font>
      <b/>
      <sz val="12.0"/>
      <color theme="1"/>
      <name val="Arial"/>
    </font>
    <font>
      <b/>
      <sz val="18.0"/>
      <color rgb="FFFF0000"/>
      <name val="Quattrocento Sans"/>
    </font>
    <font/>
    <font>
      <b/>
      <sz val="12.0"/>
      <color theme="1"/>
      <name val="Times New Roman"/>
    </font>
    <font>
      <b/>
      <sz val="12.0"/>
      <color rgb="FF0000CC"/>
      <name val="Times New Roman"/>
    </font>
    <font>
      <sz val="12.0"/>
      <color theme="1"/>
      <name val="Arial"/>
    </font>
    <font>
      <b/>
      <sz val="11.0"/>
      <color theme="1"/>
      <name val="Quattrocento Sans"/>
    </font>
    <font>
      <b/>
      <sz val="10.0"/>
      <color theme="1"/>
      <name val="Quattrocento Sans"/>
    </font>
    <font>
      <b/>
      <sz val="13.0"/>
      <color theme="1"/>
      <name val="Quattrocento Sans"/>
    </font>
    <font>
      <b/>
      <sz val="13.0"/>
      <color theme="0"/>
      <name val="Quattrocento Sans"/>
    </font>
    <font>
      <b/>
      <sz val="9.0"/>
      <color theme="1"/>
      <name val="Quattrocento Sans"/>
    </font>
    <font>
      <b/>
      <sz val="8.0"/>
      <color theme="1"/>
      <name val="Quattrocento Sans"/>
    </font>
    <font>
      <b/>
      <sz val="11.0"/>
      <color theme="0"/>
      <name val="Quattrocento Sans"/>
    </font>
    <font>
      <b/>
      <sz val="8.0"/>
      <color theme="0"/>
      <name val="Quattrocento Sans"/>
    </font>
    <font>
      <b/>
      <sz val="9.0"/>
      <color theme="1"/>
      <name val="Palatino Linotype"/>
    </font>
    <font>
      <b/>
      <sz val="10.0"/>
      <color theme="1"/>
      <name val="Rockwell"/>
    </font>
    <font>
      <sz val="10.0"/>
      <color theme="1"/>
      <name val="Rockwell"/>
    </font>
    <font>
      <sz val="8.0"/>
      <color theme="1"/>
      <name val="Quattrocento Sans"/>
    </font>
    <font>
      <b/>
      <sz val="10.0"/>
      <color rgb="FFFF0000"/>
      <name val="Times New Roman"/>
    </font>
    <font>
      <b/>
      <sz val="10.0"/>
      <color rgb="FF0000CC"/>
      <name val="Times New Roman"/>
    </font>
    <font>
      <sz val="10.0"/>
      <color rgb="FF000000"/>
      <name val="Arial"/>
    </font>
    <font>
      <b/>
      <sz val="9.0"/>
      <color theme="1"/>
      <name val="Arial"/>
    </font>
    <font>
      <b/>
      <sz val="10.0"/>
      <color theme="0"/>
      <name val="Quattrocento Sans"/>
    </font>
    <font>
      <sz val="8.0"/>
      <color rgb="FF0000CC"/>
      <name val="Quattrocento Sans"/>
    </font>
    <font>
      <b/>
      <sz val="9.0"/>
      <color rgb="FF0000CC"/>
      <name val="Quattrocento Sans"/>
    </font>
    <font>
      <b/>
      <sz val="9.0"/>
      <color theme="0"/>
      <name val="Palatino Linotype"/>
    </font>
    <font>
      <i/>
      <sz val="11.0"/>
      <color theme="1"/>
      <name val="Arial"/>
    </font>
    <font>
      <sz val="8.0"/>
      <color theme="0"/>
      <name val="Quattrocento Sans"/>
    </font>
    <font>
      <sz val="12.0"/>
      <color rgb="FFFF0000"/>
      <name val="Arial"/>
    </font>
    <font>
      <b/>
      <sz val="9.0"/>
      <color rgb="FFFF0000"/>
      <name val="Arial"/>
    </font>
    <font>
      <b/>
      <sz val="12.0"/>
      <color theme="0"/>
      <name val="Times New Roman"/>
    </font>
    <font>
      <b/>
      <sz val="10.0"/>
      <color theme="0"/>
      <name val="Times New Roman"/>
    </font>
    <font>
      <b/>
      <sz val="10.0"/>
      <color rgb="FF0000CC"/>
      <name val="Arial"/>
    </font>
    <font>
      <b/>
      <sz val="12.0"/>
      <color rgb="FFFF0000"/>
      <name val="Arial"/>
    </font>
    <font>
      <b/>
      <sz val="11.0"/>
      <color theme="1"/>
      <name val="Times New Roman"/>
    </font>
    <font>
      <b/>
      <sz val="11.0"/>
      <color rgb="FF0000CC"/>
      <name val="Times New Roman"/>
    </font>
    <font>
      <b/>
      <sz val="10.0"/>
      <color rgb="FFFF0000"/>
      <name val="Arial"/>
    </font>
    <font>
      <b/>
      <sz val="11.0"/>
      <color rgb="FFFF0000"/>
      <name val="Times New Roman"/>
    </font>
    <font>
      <b/>
      <sz val="11.0"/>
      <color rgb="FF0000CC"/>
      <name val="Arial"/>
    </font>
    <font>
      <b/>
      <sz val="10.0"/>
      <color theme="1"/>
      <name val="Arial"/>
    </font>
    <font>
      <b/>
      <sz val="11.0"/>
      <color theme="1"/>
      <name val="Arial"/>
    </font>
    <font>
      <b/>
      <sz val="12.0"/>
      <color rgb="FF0000CC"/>
      <name val="Arial"/>
    </font>
    <font>
      <sz val="10.0"/>
      <color theme="1"/>
      <name val="Times New Roman"/>
    </font>
    <font>
      <sz val="8.0"/>
      <color theme="1"/>
      <name val="Arial"/>
    </font>
    <font>
      <b/>
      <sz val="10.0"/>
      <color rgb="FF000000"/>
      <name val="Times New Roman"/>
    </font>
  </fonts>
  <fills count="17">
    <fill>
      <patternFill patternType="none"/>
    </fill>
    <fill>
      <patternFill patternType="lightGray"/>
    </fill>
    <fill>
      <patternFill patternType="solid">
        <fgColor theme="0"/>
        <bgColor theme="0"/>
      </patternFill>
    </fill>
    <fill>
      <patternFill patternType="solid">
        <fgColor rgb="FFCCDCA8"/>
        <bgColor rgb="FFCCDCA8"/>
      </patternFill>
    </fill>
    <fill>
      <patternFill patternType="solid">
        <fgColor rgb="FF7D5E02"/>
        <bgColor rgb="FF7D5E02"/>
      </patternFill>
    </fill>
    <fill>
      <patternFill patternType="solid">
        <fgColor rgb="FF00FFCC"/>
        <bgColor rgb="FF00FFCC"/>
      </patternFill>
    </fill>
    <fill>
      <patternFill patternType="solid">
        <fgColor rgb="FFFDE4CF"/>
        <bgColor rgb="FFFDE4CF"/>
      </patternFill>
    </fill>
    <fill>
      <patternFill patternType="solid">
        <fgColor rgb="FFFFFF00"/>
        <bgColor rgb="FFFFFF00"/>
      </patternFill>
    </fill>
    <fill>
      <patternFill patternType="solid">
        <fgColor rgb="FFFFFF99"/>
        <bgColor rgb="FFFFFF99"/>
      </patternFill>
    </fill>
    <fill>
      <patternFill patternType="solid">
        <fgColor rgb="FFCC0000"/>
        <bgColor rgb="FFCC0000"/>
      </patternFill>
    </fill>
    <fill>
      <patternFill patternType="solid">
        <fgColor rgb="FFCCFF66"/>
        <bgColor rgb="FFCCFF66"/>
      </patternFill>
    </fill>
    <fill>
      <patternFill patternType="solid">
        <fgColor rgb="FFFF0000"/>
        <bgColor rgb="FFFF0000"/>
      </patternFill>
    </fill>
    <fill>
      <patternFill patternType="solid">
        <fgColor rgb="FF3333FF"/>
        <bgColor rgb="FF3333FF"/>
      </patternFill>
    </fill>
    <fill>
      <patternFill patternType="solid">
        <fgColor rgb="FFFCE5CD"/>
        <bgColor rgb="FFFCE5CD"/>
      </patternFill>
    </fill>
    <fill>
      <patternFill patternType="solid">
        <fgColor rgb="FF66FFFF"/>
        <bgColor rgb="FF66FFFF"/>
      </patternFill>
    </fill>
    <fill>
      <patternFill patternType="solid">
        <fgColor rgb="FF1F6166"/>
        <bgColor rgb="FF1F6166"/>
      </patternFill>
    </fill>
    <fill>
      <patternFill patternType="solid">
        <fgColor rgb="FFF28E85"/>
        <bgColor rgb="FFF28E85"/>
      </patternFill>
    </fill>
  </fills>
  <borders count="36">
    <border/>
    <border>
      <left/>
      <right/>
      <top/>
      <bottom/>
    </border>
    <border>
      <left/>
      <top/>
      <bottom/>
    </border>
    <border>
      <top/>
      <bottom/>
    </border>
    <border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theme="0"/>
      </bottom>
    </border>
    <border>
      <top style="thin">
        <color rgb="FF000000"/>
      </top>
      <bottom style="thin">
        <color theme="0"/>
      </bottom>
    </border>
    <border>
      <right style="thin">
        <color rgb="FF000000"/>
      </right>
      <top style="thin">
        <color rgb="FF000000"/>
      </top>
      <bottom style="thin">
        <color theme="0"/>
      </bottom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theme="0"/>
      </right>
      <top style="thin">
        <color theme="0"/>
      </top>
      <bottom style="thin">
        <color rgb="FF000000"/>
      </bottom>
    </border>
    <border>
      <left style="thin">
        <color theme="0"/>
      </left>
      <right style="thin">
        <color theme="0"/>
      </right>
      <top style="thin">
        <color theme="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dotted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/>
      <bottom/>
    </border>
    <border>
      <right style="thin">
        <color theme="0"/>
      </right>
      <top style="thin">
        <color rgb="FF000000"/>
      </top>
      <bottom style="thin">
        <color rgb="FF000000"/>
      </bottom>
    </border>
    <border>
      <left/>
      <right/>
      <top style="thin">
        <color rgb="FF000000"/>
      </top>
      <bottom style="thin">
        <color rgb="FF000000"/>
      </bottom>
    </border>
    <border>
      <left style="thin">
        <color theme="0"/>
      </left>
      <right style="thin">
        <color theme="0"/>
      </right>
      <top style="thin">
        <color rgb="FF000000"/>
      </top>
      <bottom style="thin">
        <color rgb="FF000000"/>
      </bottom>
    </border>
    <border>
      <left/>
      <top style="thin">
        <color rgb="FF000000"/>
      </top>
      <bottom style="thin">
        <color rgb="FF000000"/>
      </bottom>
    </border>
    <border>
      <right/>
      <top style="thin">
        <color rgb="FF000000"/>
      </top>
      <bottom style="thin">
        <color rgb="FF000000"/>
      </bottom>
    </border>
    <border>
      <left/>
      <right style="thin">
        <color rgb="FF595959"/>
      </right>
      <top style="thin">
        <color rgb="FF595959"/>
      </top>
      <bottom style="thin">
        <color rgb="FF595959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</border>
    <border>
      <left style="thin">
        <color rgb="FF000000"/>
      </left>
      <top style="thin">
        <color rgb="FF000000"/>
      </top>
      <bottom style="hair">
        <color rgb="FF000000"/>
      </bottom>
    </border>
    <border>
      <right style="thin">
        <color rgb="FF000000"/>
      </right>
      <top style="thin">
        <color rgb="FF000000"/>
      </top>
      <bottom style="hair">
        <color rgb="FF000000"/>
      </bottom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</border>
    <border>
      <left style="thin">
        <color rgb="FF000000"/>
      </left>
      <top style="hair">
        <color rgb="FF000000"/>
      </top>
      <bottom style="thin">
        <color rgb="FF000000"/>
      </bottom>
    </border>
    <border>
      <right style="thin">
        <color rgb="FF000000"/>
      </right>
      <top style="hair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/>
      <bottom style="hair">
        <color rgb="FF000000"/>
      </bottom>
    </border>
    <border>
      <left style="thin">
        <color rgb="FF000000"/>
      </left>
      <right style="thin">
        <color rgb="FF000000"/>
      </right>
      <bottom/>
    </border>
    <border>
      <left style="thin">
        <color rgb="FF000000"/>
      </left>
      <right/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78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left" vertical="center"/>
    </xf>
    <xf borderId="1" fillId="2" fontId="2" numFmtId="0" xfId="0" applyAlignment="1" applyBorder="1" applyFont="1">
      <alignment vertical="center"/>
    </xf>
    <xf borderId="1" fillId="2" fontId="2" numFmtId="0" xfId="0" applyAlignment="1" applyBorder="1" applyFont="1">
      <alignment horizontal="left" vertical="center"/>
    </xf>
    <xf borderId="1" fillId="2" fontId="3" numFmtId="0" xfId="0" applyAlignment="1" applyBorder="1" applyFont="1">
      <alignment horizontal="center" vertical="center"/>
    </xf>
    <xf borderId="1" fillId="2" fontId="2" numFmtId="0" xfId="0" applyAlignment="1" applyBorder="1" applyFont="1">
      <alignment horizontal="center" vertical="center"/>
    </xf>
    <xf borderId="1" fillId="2" fontId="2" numFmtId="0" xfId="0" applyBorder="1" applyFont="1"/>
    <xf borderId="1" fillId="2" fontId="4" numFmtId="0" xfId="0" applyAlignment="1" applyBorder="1" applyFont="1">
      <alignment horizontal="center" vertical="center"/>
    </xf>
    <xf borderId="1" fillId="2" fontId="4" numFmtId="0" xfId="0" applyBorder="1" applyFont="1"/>
    <xf borderId="2" fillId="2" fontId="5" numFmtId="0" xfId="0" applyAlignment="1" applyBorder="1" applyFont="1">
      <alignment horizontal="center" vertical="center"/>
    </xf>
    <xf borderId="3" fillId="0" fontId="6" numFmtId="0" xfId="0" applyBorder="1" applyFont="1"/>
    <xf borderId="4" fillId="0" fontId="6" numFmtId="0" xfId="0" applyBorder="1" applyFont="1"/>
    <xf borderId="1" fillId="2" fontId="7" numFmtId="0" xfId="0" applyAlignment="1" applyBorder="1" applyFont="1">
      <alignment horizontal="center" vertical="center"/>
    </xf>
    <xf borderId="1" fillId="2" fontId="7" numFmtId="0" xfId="0" applyAlignment="1" applyBorder="1" applyFont="1">
      <alignment vertical="center"/>
    </xf>
    <xf borderId="1" fillId="2" fontId="8" numFmtId="0" xfId="0" applyAlignment="1" applyBorder="1" applyFont="1">
      <alignment horizontal="center" vertical="center"/>
    </xf>
    <xf borderId="1" fillId="2" fontId="7" numFmtId="0" xfId="0" applyBorder="1" applyFont="1"/>
    <xf borderId="0" fillId="0" fontId="9" numFmtId="0" xfId="0" applyAlignment="1" applyFont="1">
      <alignment horizontal="center" vertical="center"/>
    </xf>
    <xf borderId="5" fillId="3" fontId="10" numFmtId="0" xfId="0" applyAlignment="1" applyBorder="1" applyFill="1" applyFont="1">
      <alignment horizontal="center" shrinkToFit="0" vertical="center" wrapText="1"/>
    </xf>
    <xf borderId="5" fillId="3" fontId="11" numFmtId="0" xfId="0" applyAlignment="1" applyBorder="1" applyFont="1">
      <alignment horizontal="center" shrinkToFit="0" textRotation="90" vertical="center" wrapText="1"/>
    </xf>
    <xf borderId="6" fillId="3" fontId="12" numFmtId="0" xfId="0" applyAlignment="1" applyBorder="1" applyFont="1">
      <alignment horizontal="center" shrinkToFit="0" vertical="center" wrapText="1"/>
    </xf>
    <xf borderId="7" fillId="0" fontId="6" numFmtId="0" xfId="0" applyBorder="1" applyFont="1"/>
    <xf borderId="8" fillId="0" fontId="6" numFmtId="0" xfId="0" applyBorder="1" applyFont="1"/>
    <xf borderId="9" fillId="4" fontId="13" numFmtId="0" xfId="0" applyAlignment="1" applyBorder="1" applyFill="1" applyFont="1">
      <alignment horizontal="center" shrinkToFit="0" vertical="center" wrapText="1"/>
    </xf>
    <xf borderId="10" fillId="0" fontId="6" numFmtId="0" xfId="0" applyBorder="1" applyFont="1"/>
    <xf borderId="11" fillId="0" fontId="6" numFmtId="0" xfId="0" applyBorder="1" applyFont="1"/>
    <xf borderId="5" fillId="3" fontId="14" numFmtId="0" xfId="0" applyAlignment="1" applyBorder="1" applyFont="1">
      <alignment horizontal="center" shrinkToFit="0" textRotation="90" vertical="center" wrapText="1"/>
    </xf>
    <xf borderId="12" fillId="3" fontId="10" numFmtId="0" xfId="0" applyAlignment="1" applyBorder="1" applyFont="1">
      <alignment horizontal="center" shrinkToFit="0" vertical="center" wrapText="1"/>
    </xf>
    <xf borderId="12" fillId="3" fontId="11" numFmtId="0" xfId="0" applyAlignment="1" applyBorder="1" applyFont="1">
      <alignment horizontal="center" shrinkToFit="0" textRotation="90" vertical="center" wrapText="1"/>
    </xf>
    <xf borderId="13" fillId="3" fontId="10" numFmtId="0" xfId="0" applyAlignment="1" applyBorder="1" applyFont="1">
      <alignment horizontal="center" shrinkToFit="0" vertical="center" wrapText="1"/>
    </xf>
    <xf borderId="13" fillId="3" fontId="15" numFmtId="0" xfId="0" applyAlignment="1" applyBorder="1" applyFont="1">
      <alignment horizontal="center" shrinkToFit="0" vertical="center" wrapText="1"/>
    </xf>
    <xf borderId="14" fillId="4" fontId="16" numFmtId="0" xfId="0" applyAlignment="1" applyBorder="1" applyFont="1">
      <alignment horizontal="center" shrinkToFit="0" vertical="center" wrapText="1"/>
    </xf>
    <xf borderId="15" fillId="4" fontId="17" numFmtId="0" xfId="0" applyAlignment="1" applyBorder="1" applyFont="1">
      <alignment horizontal="center" shrinkToFit="0" vertical="center" wrapText="1"/>
    </xf>
    <xf borderId="12" fillId="3" fontId="14" numFmtId="0" xfId="0" applyAlignment="1" applyBorder="1" applyFont="1">
      <alignment horizontal="center" shrinkToFit="0" textRotation="90" vertical="center" wrapText="1"/>
    </xf>
    <xf borderId="16" fillId="0" fontId="18" numFmtId="0" xfId="0" applyAlignment="1" applyBorder="1" applyFont="1">
      <alignment horizontal="center" vertical="center"/>
    </xf>
    <xf borderId="5" fillId="2" fontId="14" numFmtId="0" xfId="0" applyAlignment="1" applyBorder="1" applyFont="1">
      <alignment horizontal="center" shrinkToFit="0" vertical="center" wrapText="1"/>
    </xf>
    <xf borderId="17" fillId="5" fontId="19" numFmtId="0" xfId="0" applyAlignment="1" applyBorder="1" applyFill="1" applyFont="1">
      <alignment horizontal="center" vertical="center"/>
    </xf>
    <xf borderId="17" fillId="0" fontId="20" numFmtId="0" xfId="0" applyAlignment="1" applyBorder="1" applyFont="1">
      <alignment horizontal="center" vertical="center"/>
    </xf>
    <xf borderId="17" fillId="2" fontId="21" numFmtId="0" xfId="0" applyAlignment="1" applyBorder="1" applyFont="1">
      <alignment horizontal="left" shrinkToFit="0" vertical="center" wrapText="1"/>
    </xf>
    <xf borderId="17" fillId="2" fontId="14" numFmtId="0" xfId="0" applyAlignment="1" applyBorder="1" applyFont="1">
      <alignment horizontal="center" shrinkToFit="0" vertical="center" wrapText="1"/>
    </xf>
    <xf borderId="17" fillId="2" fontId="14" numFmtId="2" xfId="0" applyAlignment="1" applyBorder="1" applyFont="1" applyNumberFormat="1">
      <alignment horizontal="center" shrinkToFit="0" vertical="center" wrapText="1"/>
    </xf>
    <xf borderId="17" fillId="2" fontId="11" numFmtId="0" xfId="0" applyAlignment="1" applyBorder="1" applyFont="1">
      <alignment horizontal="center" shrinkToFit="0" vertical="center" wrapText="1"/>
    </xf>
    <xf borderId="5" fillId="2" fontId="22" numFmtId="0" xfId="0" applyAlignment="1" applyBorder="1" applyFont="1">
      <alignment horizontal="center" shrinkToFit="0" vertical="center" wrapText="1"/>
    </xf>
    <xf borderId="13" fillId="6" fontId="23" numFmtId="2" xfId="0" applyAlignment="1" applyBorder="1" applyFill="1" applyFont="1" applyNumberFormat="1">
      <alignment horizontal="center" shrinkToFit="0" textRotation="90" vertical="center" wrapText="1"/>
    </xf>
    <xf borderId="0" fillId="0" fontId="24" numFmtId="0" xfId="0" applyFont="1"/>
    <xf borderId="18" fillId="0" fontId="18" numFmtId="0" xfId="0" applyAlignment="1" applyBorder="1" applyFont="1">
      <alignment horizontal="center" vertical="center"/>
    </xf>
    <xf borderId="12" fillId="7" fontId="14" numFmtId="0" xfId="0" applyAlignment="1" applyBorder="1" applyFill="1" applyFont="1">
      <alignment horizontal="center" shrinkToFit="0" vertical="center" wrapText="1"/>
    </xf>
    <xf borderId="12" fillId="8" fontId="25" numFmtId="0" xfId="0" applyAlignment="1" applyBorder="1" applyFill="1" applyFont="1">
      <alignment horizontal="center" vertical="center"/>
    </xf>
    <xf borderId="12" fillId="6" fontId="20" numFmtId="0" xfId="0" applyAlignment="1" applyBorder="1" applyFont="1">
      <alignment horizontal="center" vertical="center"/>
    </xf>
    <xf borderId="12" fillId="6" fontId="21" numFmtId="0" xfId="0" applyAlignment="1" applyBorder="1" applyFont="1">
      <alignment horizontal="left" shrinkToFit="0" vertical="center" wrapText="1"/>
    </xf>
    <xf borderId="12" fillId="6" fontId="14" numFmtId="0" xfId="0" applyAlignment="1" applyBorder="1" applyFont="1">
      <alignment horizontal="center" shrinkToFit="0" vertical="center" wrapText="1"/>
    </xf>
    <xf borderId="12" fillId="6" fontId="14" numFmtId="2" xfId="0" applyAlignment="1" applyBorder="1" applyFont="1" applyNumberFormat="1">
      <alignment horizontal="center" shrinkToFit="0" vertical="center" wrapText="1"/>
    </xf>
    <xf borderId="12" fillId="6" fontId="11" numFmtId="0" xfId="0" applyAlignment="1" applyBorder="1" applyFont="1">
      <alignment horizontal="center" shrinkToFit="0" vertical="center" wrapText="1"/>
    </xf>
    <xf borderId="12" fillId="2" fontId="22" numFmtId="0" xfId="0" applyAlignment="1" applyBorder="1" applyFont="1">
      <alignment horizontal="center" shrinkToFit="0" vertical="center" wrapText="1"/>
    </xf>
    <xf borderId="5" fillId="6" fontId="18" numFmtId="0" xfId="0" applyAlignment="1" applyBorder="1" applyFont="1">
      <alignment horizontal="center" vertical="center"/>
    </xf>
    <xf borderId="17" fillId="2" fontId="20" numFmtId="0" xfId="0" applyAlignment="1" applyBorder="1" applyFont="1">
      <alignment horizontal="center" vertical="center"/>
    </xf>
    <xf borderId="17" fillId="9" fontId="26" numFmtId="0" xfId="0" applyAlignment="1" applyBorder="1" applyFill="1" applyFont="1">
      <alignment horizontal="center" shrinkToFit="0" vertical="center" wrapText="1"/>
    </xf>
    <xf borderId="12" fillId="6" fontId="18" numFmtId="0" xfId="0" applyAlignment="1" applyBorder="1" applyFont="1">
      <alignment horizontal="center" vertical="center"/>
    </xf>
    <xf borderId="12" fillId="2" fontId="14" numFmtId="0" xfId="0" applyAlignment="1" applyBorder="1" applyFont="1">
      <alignment horizontal="center" shrinkToFit="0" vertical="center" wrapText="1"/>
    </xf>
    <xf borderId="12" fillId="2" fontId="20" numFmtId="0" xfId="0" applyAlignment="1" applyBorder="1" applyFont="1">
      <alignment horizontal="center" vertical="center"/>
    </xf>
    <xf borderId="12" fillId="9" fontId="26" numFmtId="0" xfId="0" applyAlignment="1" applyBorder="1" applyFont="1">
      <alignment horizontal="center" shrinkToFit="0" vertical="center" wrapText="1"/>
    </xf>
    <xf borderId="5" fillId="10" fontId="14" numFmtId="0" xfId="0" applyAlignment="1" applyBorder="1" applyFill="1" applyFont="1">
      <alignment horizontal="center" shrinkToFit="0" vertical="center" wrapText="1"/>
    </xf>
    <xf borderId="12" fillId="10" fontId="14" numFmtId="0" xfId="0" applyAlignment="1" applyBorder="1" applyFont="1">
      <alignment horizontal="center" shrinkToFit="0" vertical="center" wrapText="1"/>
    </xf>
    <xf borderId="17" fillId="2" fontId="27" numFmtId="0" xfId="0" applyAlignment="1" applyBorder="1" applyFont="1">
      <alignment horizontal="left" shrinkToFit="0" vertical="center" wrapText="1"/>
    </xf>
    <xf borderId="17" fillId="2" fontId="28" numFmtId="0" xfId="0" applyAlignment="1" applyBorder="1" applyFont="1">
      <alignment horizontal="center" shrinkToFit="0" vertical="center" wrapText="1"/>
    </xf>
    <xf borderId="12" fillId="6" fontId="27" numFmtId="0" xfId="0" applyAlignment="1" applyBorder="1" applyFont="1">
      <alignment horizontal="left" shrinkToFit="0" vertical="center" wrapText="1"/>
    </xf>
    <xf borderId="12" fillId="6" fontId="28" numFmtId="0" xfId="0" applyAlignment="1" applyBorder="1" applyFont="1">
      <alignment horizontal="center" shrinkToFit="0" vertical="center" wrapText="1"/>
    </xf>
    <xf borderId="12" fillId="7" fontId="27" numFmtId="0" xfId="0" applyAlignment="1" applyBorder="1" applyFont="1">
      <alignment horizontal="left" shrinkToFit="0" vertical="center" wrapText="1"/>
    </xf>
    <xf borderId="17" fillId="0" fontId="21" numFmtId="0" xfId="0" applyAlignment="1" applyBorder="1" applyFont="1">
      <alignment horizontal="left" shrinkToFit="0" vertical="center" wrapText="1"/>
    </xf>
    <xf borderId="17" fillId="0" fontId="14" numFmtId="0" xfId="0" applyAlignment="1" applyBorder="1" applyFont="1">
      <alignment horizontal="center" shrinkToFit="0" vertical="center" wrapText="1"/>
    </xf>
    <xf borderId="19" fillId="2" fontId="14" numFmtId="0" xfId="0" applyAlignment="1" applyBorder="1" applyFont="1">
      <alignment horizontal="center" shrinkToFit="0" vertical="center" wrapText="1"/>
    </xf>
    <xf borderId="17" fillId="0" fontId="14" numFmtId="2" xfId="0" applyAlignment="1" applyBorder="1" applyFont="1" applyNumberFormat="1">
      <alignment horizontal="center" shrinkToFit="0" vertical="center" wrapText="1"/>
    </xf>
    <xf borderId="5" fillId="11" fontId="29" numFmtId="0" xfId="0" applyAlignment="1" applyBorder="1" applyFill="1" applyFont="1">
      <alignment horizontal="center" vertical="center"/>
    </xf>
    <xf borderId="0" fillId="0" fontId="30" numFmtId="0" xfId="0" applyAlignment="1" applyFont="1">
      <alignment horizontal="left" vertical="center"/>
    </xf>
    <xf borderId="12" fillId="11" fontId="29" numFmtId="0" xfId="0" applyAlignment="1" applyBorder="1" applyFont="1">
      <alignment horizontal="center" vertical="center"/>
    </xf>
    <xf borderId="0" fillId="0" fontId="24" numFmtId="0" xfId="0" applyAlignment="1" applyFont="1">
      <alignment horizontal="left" vertical="center"/>
    </xf>
    <xf borderId="17" fillId="12" fontId="31" numFmtId="0" xfId="0" applyAlignment="1" applyBorder="1" applyFill="1" applyFont="1">
      <alignment horizontal="left" shrinkToFit="0" vertical="center" wrapText="1"/>
    </xf>
    <xf borderId="12" fillId="7" fontId="21" numFmtId="0" xfId="0" applyAlignment="1" applyBorder="1" applyFont="1">
      <alignment horizontal="left" shrinkToFit="0" vertical="center" wrapText="1"/>
    </xf>
    <xf borderId="0" fillId="0" fontId="32" numFmtId="0" xfId="0" applyAlignment="1" applyFont="1">
      <alignment horizontal="center" vertical="center"/>
    </xf>
    <xf borderId="17" fillId="0" fontId="27" numFmtId="0" xfId="0" applyAlignment="1" applyBorder="1" applyFont="1">
      <alignment horizontal="left" shrinkToFit="0" vertical="center" wrapText="1"/>
    </xf>
    <xf borderId="17" fillId="0" fontId="28" numFmtId="0" xfId="0" applyAlignment="1" applyBorder="1" applyFont="1">
      <alignment horizontal="center" shrinkToFit="0" vertical="center" wrapText="1"/>
    </xf>
    <xf borderId="12" fillId="12" fontId="31" numFmtId="0" xfId="0" applyAlignment="1" applyBorder="1" applyFont="1">
      <alignment horizontal="left" shrinkToFit="0" vertical="center" wrapText="1"/>
    </xf>
    <xf borderId="17" fillId="7" fontId="27" numFmtId="0" xfId="0" applyAlignment="1" applyBorder="1" applyFont="1">
      <alignment horizontal="left" shrinkToFit="0" vertical="center" wrapText="1"/>
    </xf>
    <xf borderId="12" fillId="13" fontId="21" numFmtId="0" xfId="0" applyAlignment="1" applyBorder="1" applyFill="1" applyFont="1">
      <alignment horizontal="left" shrinkToFit="0" vertical="center" wrapText="1"/>
    </xf>
    <xf borderId="12" fillId="13" fontId="14" numFmtId="0" xfId="0" applyAlignment="1" applyBorder="1" applyFont="1">
      <alignment horizontal="center" shrinkToFit="0" vertical="center" wrapText="1"/>
    </xf>
    <xf borderId="0" fillId="0" fontId="24" numFmtId="0" xfId="0" applyAlignment="1" applyFont="1">
      <alignment vertical="center"/>
    </xf>
    <xf borderId="16" fillId="0" fontId="14" numFmtId="0" xfId="0" applyAlignment="1" applyBorder="1" applyFont="1">
      <alignment horizontal="center" shrinkToFit="0" vertical="center" wrapText="1"/>
    </xf>
    <xf borderId="18" fillId="0" fontId="14" numFmtId="0" xfId="0" applyAlignment="1" applyBorder="1" applyFont="1">
      <alignment horizontal="center" shrinkToFit="0" vertical="center" wrapText="1"/>
    </xf>
    <xf borderId="5" fillId="6" fontId="23" numFmtId="2" xfId="0" applyAlignment="1" applyBorder="1" applyFont="1" applyNumberFormat="1">
      <alignment horizontal="center" shrinkToFit="0" textRotation="90" vertical="center" wrapText="1"/>
    </xf>
    <xf borderId="12" fillId="8" fontId="33" numFmtId="0" xfId="0" applyAlignment="1" applyBorder="1" applyFont="1">
      <alignment horizontal="center" vertical="center"/>
    </xf>
    <xf borderId="17" fillId="14" fontId="21" numFmtId="0" xfId="0" applyAlignment="1" applyBorder="1" applyFill="1" applyFont="1">
      <alignment horizontal="left" shrinkToFit="0" vertical="center" wrapText="1"/>
    </xf>
    <xf borderId="12" fillId="6" fontId="28" numFmtId="2" xfId="0" applyAlignment="1" applyBorder="1" applyFont="1" applyNumberFormat="1">
      <alignment horizontal="center" shrinkToFit="0" vertical="center" wrapText="1"/>
    </xf>
    <xf borderId="17" fillId="2" fontId="28" numFmtId="2" xfId="0" applyAlignment="1" applyBorder="1" applyFont="1" applyNumberFormat="1">
      <alignment horizontal="center" shrinkToFit="0" vertical="center" wrapText="1"/>
    </xf>
    <xf borderId="5" fillId="7" fontId="14" numFmtId="0" xfId="0" applyAlignment="1" applyBorder="1" applyFont="1">
      <alignment horizontal="center" shrinkToFit="0" vertical="center" wrapText="1"/>
    </xf>
    <xf borderId="6" fillId="15" fontId="34" numFmtId="0" xfId="0" applyAlignment="1" applyBorder="1" applyFill="1" applyFont="1">
      <alignment horizontal="center" vertical="center"/>
    </xf>
    <xf borderId="20" fillId="0" fontId="6" numFmtId="0" xfId="0" applyBorder="1" applyFont="1"/>
    <xf borderId="21" fillId="15" fontId="34" numFmtId="0" xfId="0" applyAlignment="1" applyBorder="1" applyFont="1">
      <alignment vertical="center"/>
    </xf>
    <xf borderId="22" fillId="15" fontId="35" numFmtId="0" xfId="0" applyAlignment="1" applyBorder="1" applyFont="1">
      <alignment horizontal="center" shrinkToFit="0" textRotation="90" vertical="center" wrapText="1"/>
    </xf>
    <xf borderId="22" fillId="15" fontId="35" numFmtId="164" xfId="0" applyAlignment="1" applyBorder="1" applyFont="1" applyNumberFormat="1">
      <alignment horizontal="center" textRotation="90" vertical="center"/>
    </xf>
    <xf borderId="23" fillId="2" fontId="4" numFmtId="165" xfId="0" applyAlignment="1" applyBorder="1" applyFont="1" applyNumberFormat="1">
      <alignment horizontal="center" vertical="center"/>
    </xf>
    <xf borderId="24" fillId="0" fontId="6" numFmtId="0" xfId="0" applyBorder="1" applyFont="1"/>
    <xf borderId="13" fillId="6" fontId="36" numFmtId="164" xfId="0" applyAlignment="1" applyBorder="1" applyFont="1" applyNumberFormat="1">
      <alignment horizontal="center" textRotation="90" vertical="center"/>
    </xf>
    <xf borderId="25" fillId="8" fontId="37" numFmtId="165" xfId="0" applyAlignment="1" applyBorder="1" applyFont="1" applyNumberFormat="1">
      <alignment horizontal="center" vertical="center"/>
    </xf>
    <xf borderId="1" fillId="2" fontId="38" numFmtId="0" xfId="0" applyAlignment="1" applyBorder="1" applyFont="1">
      <alignment horizontal="center" vertical="center"/>
    </xf>
    <xf borderId="1" fillId="2" fontId="38" numFmtId="0" xfId="0" applyAlignment="1" applyBorder="1" applyFont="1">
      <alignment vertical="center"/>
    </xf>
    <xf borderId="1" fillId="2" fontId="39" numFmtId="0" xfId="0" applyAlignment="1" applyBorder="1" applyFont="1">
      <alignment horizontal="center" vertical="center"/>
    </xf>
    <xf borderId="1" fillId="2" fontId="38" numFmtId="165" xfId="0" applyAlignment="1" applyBorder="1" applyFont="1" applyNumberFormat="1">
      <alignment horizontal="center" vertical="center"/>
    </xf>
    <xf borderId="0" fillId="0" fontId="4" numFmtId="0" xfId="0" applyAlignment="1" applyFont="1">
      <alignment horizontal="center" vertical="center"/>
    </xf>
    <xf borderId="0" fillId="0" fontId="40" numFmtId="0" xfId="0" applyAlignment="1" applyFont="1">
      <alignment horizontal="center" vertical="center"/>
    </xf>
    <xf borderId="0" fillId="0" fontId="39" numFmtId="0" xfId="0" applyAlignment="1" applyFont="1">
      <alignment horizontal="center" vertical="center"/>
    </xf>
    <xf borderId="0" fillId="0" fontId="41" numFmtId="0" xfId="0" applyAlignment="1" applyFont="1">
      <alignment horizontal="center" vertical="center"/>
    </xf>
    <xf borderId="0" fillId="0" fontId="42" numFmtId="165" xfId="0" applyAlignment="1" applyFont="1" applyNumberFormat="1">
      <alignment vertical="center"/>
    </xf>
    <xf borderId="0" fillId="0" fontId="43" numFmtId="0" xfId="0" applyAlignment="1" applyFont="1">
      <alignment horizontal="center" vertical="center"/>
    </xf>
    <xf borderId="1" fillId="6" fontId="41" numFmtId="0" xfId="0" applyAlignment="1" applyBorder="1" applyFont="1">
      <alignment horizontal="center" vertical="center"/>
    </xf>
    <xf borderId="1" fillId="6" fontId="39" numFmtId="0" xfId="0" applyAlignment="1" applyBorder="1" applyFont="1">
      <alignment horizontal="center" vertical="center"/>
    </xf>
    <xf borderId="1" fillId="2" fontId="44" numFmtId="2" xfId="0" applyAlignment="1" applyBorder="1" applyFont="1" applyNumberFormat="1">
      <alignment horizontal="center" vertical="center"/>
    </xf>
    <xf borderId="0" fillId="0" fontId="44" numFmtId="166" xfId="0" applyAlignment="1" applyFont="1" applyNumberFormat="1">
      <alignment horizontal="center" vertical="center"/>
    </xf>
    <xf borderId="1" fillId="6" fontId="44" numFmtId="2" xfId="0" applyAlignment="1" applyBorder="1" applyFont="1" applyNumberFormat="1">
      <alignment horizontal="center" vertical="center"/>
    </xf>
    <xf borderId="0" fillId="0" fontId="24" numFmtId="164" xfId="0" applyFont="1" applyNumberFormat="1"/>
    <xf borderId="0" fillId="0" fontId="24" numFmtId="2" xfId="0" applyFont="1" applyNumberFormat="1"/>
    <xf borderId="1" fillId="2" fontId="4" numFmtId="0" xfId="0" applyAlignment="1" applyBorder="1" applyFont="1">
      <alignment vertical="center"/>
    </xf>
    <xf borderId="1" fillId="2" fontId="45" numFmtId="0" xfId="0" applyAlignment="1" applyBorder="1" applyFont="1">
      <alignment horizontal="center" vertical="center"/>
    </xf>
    <xf borderId="16" fillId="3" fontId="10" numFmtId="0" xfId="0" applyAlignment="1" applyBorder="1" applyFont="1">
      <alignment horizontal="center" shrinkToFit="0" vertical="center" wrapText="1"/>
    </xf>
    <xf borderId="16" fillId="3" fontId="11" numFmtId="0" xfId="0" applyAlignment="1" applyBorder="1" applyFont="1">
      <alignment horizontal="center" shrinkToFit="0" textRotation="90" vertical="center" wrapText="1"/>
    </xf>
    <xf borderId="16" fillId="3" fontId="14" numFmtId="0" xfId="0" applyAlignment="1" applyBorder="1" applyFont="1">
      <alignment horizontal="center" shrinkToFit="0" textRotation="90" vertical="center" wrapText="1"/>
    </xf>
    <xf borderId="18" fillId="0" fontId="6" numFmtId="0" xfId="0" applyBorder="1" applyFont="1"/>
    <xf borderId="16" fillId="2" fontId="14" numFmtId="0" xfId="0" applyAlignment="1" applyBorder="1" applyFont="1">
      <alignment horizontal="center" shrinkToFit="0" vertical="center" wrapText="1"/>
    </xf>
    <xf borderId="16" fillId="2" fontId="22" numFmtId="0" xfId="0" applyAlignment="1" applyBorder="1" applyFont="1">
      <alignment horizontal="center" shrinkToFit="0" vertical="center" wrapText="1"/>
    </xf>
    <xf borderId="16" fillId="6" fontId="23" numFmtId="2" xfId="0" applyAlignment="1" applyBorder="1" applyFont="1" applyNumberFormat="1">
      <alignment horizontal="center" shrinkToFit="0" textRotation="90" vertical="center" wrapText="1"/>
    </xf>
    <xf borderId="26" fillId="0" fontId="6" numFmtId="0" xfId="0" applyBorder="1" applyFont="1"/>
    <xf borderId="27" fillId="16" fontId="14" numFmtId="0" xfId="0" applyAlignment="1" applyBorder="1" applyFill="1" applyFont="1">
      <alignment horizontal="center" shrinkToFit="0" vertical="center" wrapText="1"/>
    </xf>
    <xf borderId="27" fillId="16" fontId="25" numFmtId="0" xfId="0" applyAlignment="1" applyBorder="1" applyFont="1">
      <alignment horizontal="center" vertical="center"/>
    </xf>
    <xf borderId="27" fillId="16" fontId="20" numFmtId="0" xfId="0" applyAlignment="1" applyBorder="1" applyFont="1">
      <alignment horizontal="center" vertical="center"/>
    </xf>
    <xf borderId="27" fillId="16" fontId="21" numFmtId="0" xfId="0" applyAlignment="1" applyBorder="1" applyFont="1">
      <alignment horizontal="center" shrinkToFit="0" vertical="center" wrapText="1"/>
    </xf>
    <xf borderId="27" fillId="16" fontId="14" numFmtId="2" xfId="0" applyAlignment="1" applyBorder="1" applyFont="1" applyNumberFormat="1">
      <alignment horizontal="center" shrinkToFit="0" vertical="center" wrapText="1"/>
    </xf>
    <xf borderId="27" fillId="16" fontId="11" numFmtId="0" xfId="0" applyAlignment="1" applyBorder="1" applyFont="1">
      <alignment horizontal="center" shrinkToFit="0" vertical="center" wrapText="1"/>
    </xf>
    <xf borderId="28" fillId="2" fontId="46" numFmtId="167" xfId="0" applyAlignment="1" applyBorder="1" applyFont="1" applyNumberFormat="1">
      <alignment horizontal="center" shrinkToFit="0" vertical="center" wrapText="1"/>
    </xf>
    <xf borderId="29" fillId="0" fontId="6" numFmtId="0" xfId="0" applyBorder="1" applyFont="1"/>
    <xf borderId="0" fillId="0" fontId="47" numFmtId="0" xfId="0" applyAlignment="1" applyFont="1">
      <alignment horizontal="left" vertical="center"/>
    </xf>
    <xf borderId="30" fillId="16" fontId="14" numFmtId="0" xfId="0" applyAlignment="1" applyBorder="1" applyFont="1">
      <alignment horizontal="center" shrinkToFit="0" vertical="center" wrapText="1"/>
    </xf>
    <xf borderId="30" fillId="16" fontId="25" numFmtId="0" xfId="0" applyAlignment="1" applyBorder="1" applyFont="1">
      <alignment horizontal="center" vertical="center"/>
    </xf>
    <xf borderId="30" fillId="16" fontId="20" numFmtId="0" xfId="0" applyAlignment="1" applyBorder="1" applyFont="1">
      <alignment horizontal="center" vertical="center"/>
    </xf>
    <xf borderId="30" fillId="16" fontId="21" numFmtId="0" xfId="0" applyAlignment="1" applyBorder="1" applyFont="1">
      <alignment horizontal="center" shrinkToFit="0" vertical="center" wrapText="1"/>
    </xf>
    <xf borderId="30" fillId="16" fontId="14" numFmtId="2" xfId="0" applyAlignment="1" applyBorder="1" applyFont="1" applyNumberFormat="1">
      <alignment horizontal="center" shrinkToFit="0" vertical="center" wrapText="1"/>
    </xf>
    <xf borderId="30" fillId="16" fontId="11" numFmtId="0" xfId="0" applyAlignment="1" applyBorder="1" applyFont="1">
      <alignment horizontal="center" shrinkToFit="0" vertical="center" wrapText="1"/>
    </xf>
    <xf borderId="31" fillId="16" fontId="22" numFmtId="167" xfId="0" applyAlignment="1" applyBorder="1" applyFont="1" applyNumberFormat="1">
      <alignment horizontal="center" shrinkToFit="0" vertical="center" wrapText="1"/>
    </xf>
    <xf borderId="32" fillId="0" fontId="6" numFmtId="0" xfId="0" applyBorder="1" applyFont="1"/>
    <xf borderId="19" fillId="7" fontId="14" numFmtId="0" xfId="0" applyAlignment="1" applyBorder="1" applyFont="1">
      <alignment horizontal="center" shrinkToFit="0" vertical="center" wrapText="1"/>
    </xf>
    <xf borderId="19" fillId="7" fontId="25" numFmtId="0" xfId="0" applyAlignment="1" applyBorder="1" applyFont="1">
      <alignment horizontal="center" vertical="center"/>
    </xf>
    <xf borderId="19" fillId="7" fontId="20" numFmtId="0" xfId="0" applyAlignment="1" applyBorder="1" applyFont="1">
      <alignment horizontal="center" vertical="center"/>
    </xf>
    <xf borderId="19" fillId="7" fontId="21" numFmtId="0" xfId="0" applyAlignment="1" applyBorder="1" applyFont="1">
      <alignment horizontal="center" shrinkToFit="0" vertical="center" wrapText="1"/>
    </xf>
    <xf borderId="19" fillId="7" fontId="14" numFmtId="2" xfId="0" applyAlignment="1" applyBorder="1" applyFont="1" applyNumberFormat="1">
      <alignment horizontal="center" shrinkToFit="0" vertical="center" wrapText="1"/>
    </xf>
    <xf borderId="19" fillId="7" fontId="21" numFmtId="0" xfId="0" applyAlignment="1" applyBorder="1" applyFont="1">
      <alignment horizontal="left" shrinkToFit="0" vertical="center" wrapText="1"/>
    </xf>
    <xf borderId="19" fillId="7" fontId="11" numFmtId="0" xfId="0" applyAlignment="1" applyBorder="1" applyFont="1">
      <alignment horizontal="center" shrinkToFit="0" vertical="center" wrapText="1"/>
    </xf>
    <xf borderId="6" fillId="7" fontId="22" numFmtId="167" xfId="0" applyAlignment="1" applyBorder="1" applyFont="1" applyNumberFormat="1">
      <alignment horizontal="center" shrinkToFit="0" vertical="center" wrapText="1"/>
    </xf>
    <xf borderId="33" fillId="16" fontId="21" numFmtId="0" xfId="0" applyAlignment="1" applyBorder="1" applyFont="1">
      <alignment horizontal="center" shrinkToFit="0" vertical="center" wrapText="1"/>
    </xf>
    <xf borderId="19" fillId="7" fontId="21" numFmtId="2" xfId="0" applyAlignment="1" applyBorder="1" applyFont="1" applyNumberFormat="1">
      <alignment horizontal="center" shrinkToFit="0" vertical="center" wrapText="1"/>
    </xf>
    <xf borderId="19" fillId="7" fontId="11" numFmtId="2" xfId="0" applyAlignment="1" applyBorder="1" applyFont="1" applyNumberFormat="1">
      <alignment horizontal="center" shrinkToFit="0" vertical="center" wrapText="1"/>
    </xf>
    <xf borderId="16" fillId="11" fontId="14" numFmtId="0" xfId="0" applyAlignment="1" applyBorder="1" applyFont="1">
      <alignment horizontal="center" shrinkToFit="0" vertical="center" wrapText="1"/>
    </xf>
    <xf borderId="27" fillId="16" fontId="21" numFmtId="0" xfId="0" applyAlignment="1" applyBorder="1" applyFont="1">
      <alignment horizontal="left" shrinkToFit="0" vertical="center" wrapText="1"/>
    </xf>
    <xf borderId="30" fillId="16" fontId="21" numFmtId="0" xfId="0" applyAlignment="1" applyBorder="1" applyFont="1">
      <alignment horizontal="left" shrinkToFit="0" vertical="center" wrapText="1"/>
    </xf>
    <xf borderId="5" fillId="16" fontId="21" numFmtId="0" xfId="0" applyAlignment="1" applyBorder="1" applyFont="1">
      <alignment horizontal="center" shrinkToFit="0" vertical="center" wrapText="1"/>
    </xf>
    <xf borderId="5" fillId="16" fontId="14" numFmtId="0" xfId="0" applyAlignment="1" applyBorder="1" applyFont="1">
      <alignment horizontal="center" shrinkToFit="0" vertical="center" wrapText="1"/>
    </xf>
    <xf borderId="5" fillId="16" fontId="14" numFmtId="2" xfId="0" applyAlignment="1" applyBorder="1" applyFont="1" applyNumberFormat="1">
      <alignment horizontal="center" shrinkToFit="0" vertical="center" wrapText="1"/>
    </xf>
    <xf borderId="12" fillId="16" fontId="21" numFmtId="0" xfId="0" applyAlignment="1" applyBorder="1" applyFont="1">
      <alignment horizontal="center" shrinkToFit="0" vertical="center" wrapText="1"/>
    </xf>
    <xf borderId="34" fillId="0" fontId="6" numFmtId="0" xfId="0" applyBorder="1" applyFont="1"/>
    <xf borderId="12" fillId="16" fontId="14" numFmtId="0" xfId="0" applyAlignment="1" applyBorder="1" applyFont="1">
      <alignment horizontal="center" shrinkToFit="0" vertical="center" wrapText="1"/>
    </xf>
    <xf borderId="12" fillId="16" fontId="14" numFmtId="2" xfId="0" applyAlignment="1" applyBorder="1" applyFont="1" applyNumberFormat="1">
      <alignment horizontal="center" shrinkToFit="0" vertical="center" wrapText="1"/>
    </xf>
    <xf borderId="19" fillId="7" fontId="21" numFmtId="168" xfId="0" applyAlignment="1" applyBorder="1" applyFont="1" applyNumberFormat="1">
      <alignment horizontal="center" shrinkToFit="0" vertical="center" wrapText="1"/>
    </xf>
    <xf borderId="19" fillId="7" fontId="11" numFmtId="168" xfId="0" applyAlignment="1" applyBorder="1" applyFont="1" applyNumberFormat="1">
      <alignment horizontal="center" shrinkToFit="0" vertical="center" wrapText="1"/>
    </xf>
    <xf borderId="16" fillId="6" fontId="18" numFmtId="0" xfId="0" applyAlignment="1" applyBorder="1" applyFont="1">
      <alignment horizontal="center" vertical="center"/>
    </xf>
    <xf borderId="16" fillId="10" fontId="14" numFmtId="0" xfId="0" applyAlignment="1" applyBorder="1" applyFont="1">
      <alignment horizontal="center" shrinkToFit="0" vertical="center" wrapText="1"/>
    </xf>
    <xf borderId="16" fillId="11" fontId="29" numFmtId="0" xfId="0" applyAlignment="1" applyBorder="1" applyFont="1">
      <alignment horizontal="center" vertical="center"/>
    </xf>
    <xf borderId="16" fillId="7" fontId="14" numFmtId="0" xfId="0" applyAlignment="1" applyBorder="1" applyFont="1">
      <alignment horizontal="center" shrinkToFit="0" vertical="center" wrapText="1"/>
    </xf>
    <xf borderId="16" fillId="6" fontId="36" numFmtId="164" xfId="0" applyAlignment="1" applyBorder="1" applyFont="1" applyNumberFormat="1">
      <alignment horizontal="center" textRotation="90" vertical="center"/>
    </xf>
    <xf borderId="35" fillId="7" fontId="48" numFmtId="0" xfId="0" applyAlignment="1" applyBorder="1" applyFont="1">
      <alignment vertical="center"/>
    </xf>
    <xf borderId="21" fillId="7" fontId="48" numFmtId="0" xfId="0" applyAlignment="1" applyBorder="1" applyFont="1">
      <alignment vertical="center"/>
    </xf>
    <xf borderId="21" fillId="7" fontId="48" numFmtId="2" xfId="0" applyAlignment="1" applyBorder="1" applyFont="1" applyNumberFormat="1">
      <alignment vertical="center"/>
    </xf>
    <xf borderId="23" fillId="7" fontId="48" numFmtId="167" xfId="0" applyAlignment="1" applyBorder="1" applyFont="1" applyNumberFormat="1">
      <alignment horizontal="center" vertical="center"/>
    </xf>
  </cellXfs>
  <cellStyles count="1">
    <cellStyle xfId="0" name="Normal" builtinId="0"/>
  </cellStyles>
  <dxfs count="0"/>
</styleSheet>
</file>

<file path=xl/_rels/comments1.xml.rels><?xml version="1.0" encoding="UTF-8" standalone="yes"?>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externalLink" Target="externalLinks/externalLink1.xml"/><Relationship Id="rId7" Type="http://customschemas.google.com/relationships/workbookmetadata" Target="metadata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externalLinks/_rels/externalLink1.xml.rels><?xml version="1.0" encoding="UTF-8" standalone="yes"?><Relationships xmlns="http://schemas.openxmlformats.org/package/2006/relationships"><Relationship Id="rId1" Type="http://schemas.openxmlformats.org/officeDocument/2006/relationships/externalLinkPath" Target="/TKB%202021%20-%202022/01.11.2021%20_%20TKB%20t&#7893;ng%20QU&#7852;N%20GVNN%202021-2022.xls" TargetMode="External"/></Relationships>
</file>

<file path=xl/externalLinks/externalLink1.xml><?xml version="1.0" encoding="utf-8"?>
<externalLin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externalBook r:id="rId1">
    <sheetNames>
      <sheetName val="TH BME"/>
      <sheetName val="Ba Đình"/>
      <sheetName val="B.T.Liêm"/>
      <sheetName val="C.Giấy"/>
      <sheetName val="Đống Đa"/>
      <sheetName val="Hà Đông"/>
      <sheetName val="H.B.Trưng"/>
      <sheetName val="H.Kiếm"/>
      <sheetName val="H.Mai"/>
      <sheetName val="L.Biên"/>
      <sheetName val="N.T.Liêm"/>
      <sheetName val="Thanh Trì"/>
      <sheetName val="T.Xuân"/>
      <sheetName val="Tây Hồ"/>
      <sheetName val="Hoài Đức"/>
      <sheetName val="F.T_01.11"/>
      <sheetName val="FT's INFO"/>
      <sheetName val="Viet's INFO"/>
      <sheetName val="Distanc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0"/>
  <cols>
    <col customWidth="1" min="1" max="1" width="3.63"/>
    <col customWidth="1" min="2" max="2" width="9.63"/>
    <col customWidth="1" min="3" max="3" width="4.63"/>
    <col customWidth="1" min="4" max="4" width="4.38"/>
    <col customWidth="1" min="5" max="5" width="18.0"/>
    <col customWidth="1" min="6" max="7" width="4.5"/>
    <col customWidth="1" min="8" max="8" width="18.38"/>
    <col customWidth="1" min="9" max="9" width="2.63"/>
    <col customWidth="1" min="10" max="10" width="4.5"/>
    <col customWidth="1" min="11" max="11" width="18.38"/>
    <col customWidth="1" min="12" max="12" width="2.63"/>
    <col customWidth="1" min="13" max="13" width="4.63"/>
    <col customWidth="1" min="14" max="14" width="18.0"/>
    <col customWidth="1" min="15" max="15" width="2.63"/>
    <col customWidth="1" min="16" max="16" width="4.5"/>
    <col customWidth="1" min="17" max="17" width="18.0"/>
    <col customWidth="1" min="18" max="18" width="2.63"/>
    <col customWidth="1" min="19" max="19" width="4.5"/>
    <col customWidth="1" min="20" max="21" width="3.63"/>
    <col customWidth="1" min="22" max="22" width="3.5"/>
    <col customWidth="1" min="23" max="23" width="7.38"/>
    <col customWidth="1" min="24" max="26" width="14.5"/>
  </cols>
  <sheetData>
    <row r="1" ht="17.25" customHeight="1">
      <c r="A1" s="1" t="s">
        <v>0</v>
      </c>
      <c r="B1" s="2"/>
      <c r="C1" s="3"/>
      <c r="D1" s="3"/>
      <c r="E1" s="4"/>
      <c r="F1" s="5"/>
      <c r="G1" s="5"/>
      <c r="H1" s="4"/>
      <c r="I1" s="5"/>
      <c r="J1" s="5"/>
      <c r="K1" s="4"/>
      <c r="L1" s="5"/>
      <c r="M1" s="5"/>
      <c r="N1" s="4"/>
      <c r="O1" s="5"/>
      <c r="P1" s="5"/>
      <c r="Q1" s="4"/>
      <c r="R1" s="5"/>
      <c r="S1" s="5"/>
      <c r="T1" s="5"/>
      <c r="U1" s="5"/>
      <c r="V1" s="6"/>
      <c r="W1" s="7"/>
      <c r="X1" s="8"/>
      <c r="Y1" s="8"/>
      <c r="Z1" s="8"/>
    </row>
    <row r="2" ht="3.0" customHeight="1">
      <c r="A2" s="1"/>
      <c r="B2" s="2"/>
      <c r="C2" s="3"/>
      <c r="D2" s="3"/>
      <c r="E2" s="4"/>
      <c r="F2" s="5"/>
      <c r="G2" s="5"/>
      <c r="H2" s="4"/>
      <c r="I2" s="5"/>
      <c r="J2" s="5"/>
      <c r="K2" s="4"/>
      <c r="L2" s="5"/>
      <c r="M2" s="5"/>
      <c r="N2" s="4"/>
      <c r="O2" s="5"/>
      <c r="P2" s="5"/>
      <c r="Q2" s="4"/>
      <c r="R2" s="5"/>
      <c r="S2" s="5"/>
      <c r="T2" s="5"/>
      <c r="U2" s="5"/>
      <c r="V2" s="6"/>
      <c r="W2" s="7"/>
      <c r="X2" s="8"/>
      <c r="Y2" s="8"/>
      <c r="Z2" s="8"/>
    </row>
    <row r="3" ht="21.75" customHeight="1">
      <c r="A3" s="9" t="s">
        <v>1</v>
      </c>
      <c r="B3" s="10"/>
      <c r="C3" s="10"/>
      <c r="D3" s="10"/>
      <c r="E3" s="10"/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10"/>
      <c r="U3" s="10"/>
      <c r="V3" s="11"/>
      <c r="W3" s="7"/>
      <c r="X3" s="8"/>
      <c r="Y3" s="8"/>
      <c r="Z3" s="8"/>
    </row>
    <row r="4" ht="3.75" customHeight="1">
      <c r="A4" s="12"/>
      <c r="B4" s="13"/>
      <c r="C4" s="12"/>
      <c r="D4" s="12"/>
      <c r="E4" s="14"/>
      <c r="F4" s="12"/>
      <c r="G4" s="12"/>
      <c r="H4" s="14"/>
      <c r="I4" s="12"/>
      <c r="J4" s="12"/>
      <c r="K4" s="14"/>
      <c r="L4" s="12"/>
      <c r="M4" s="12"/>
      <c r="N4" s="14"/>
      <c r="O4" s="12"/>
      <c r="P4" s="12"/>
      <c r="Q4" s="14"/>
      <c r="R4" s="12"/>
      <c r="S4" s="12"/>
      <c r="T4" s="12"/>
      <c r="U4" s="12"/>
      <c r="V4" s="15"/>
      <c r="W4" s="16"/>
      <c r="X4" s="8"/>
      <c r="Y4" s="8"/>
      <c r="Z4" s="8"/>
    </row>
    <row r="5" ht="27.0" customHeight="1">
      <c r="A5" s="17" t="s">
        <v>2</v>
      </c>
      <c r="B5" s="17" t="s">
        <v>3</v>
      </c>
      <c r="C5" s="18" t="s">
        <v>4</v>
      </c>
      <c r="D5" s="18" t="s">
        <v>5</v>
      </c>
      <c r="E5" s="19" t="s">
        <v>6</v>
      </c>
      <c r="F5" s="20"/>
      <c r="G5" s="21"/>
      <c r="H5" s="22" t="s">
        <v>7</v>
      </c>
      <c r="I5" s="23"/>
      <c r="J5" s="24"/>
      <c r="K5" s="19" t="s">
        <v>8</v>
      </c>
      <c r="L5" s="20"/>
      <c r="M5" s="21"/>
      <c r="N5" s="22" t="s">
        <v>9</v>
      </c>
      <c r="O5" s="23"/>
      <c r="P5" s="24"/>
      <c r="Q5" s="19" t="s">
        <v>10</v>
      </c>
      <c r="R5" s="20"/>
      <c r="S5" s="21"/>
      <c r="T5" s="25" t="s">
        <v>11</v>
      </c>
      <c r="U5" s="25" t="s">
        <v>12</v>
      </c>
      <c r="V5" s="25" t="s">
        <v>13</v>
      </c>
      <c r="W5" s="16"/>
      <c r="X5" s="8"/>
      <c r="Y5" s="8"/>
      <c r="Z5" s="8"/>
    </row>
    <row r="6" ht="24.75" customHeight="1">
      <c r="A6" s="26"/>
      <c r="B6" s="26"/>
      <c r="C6" s="27"/>
      <c r="D6" s="27"/>
      <c r="E6" s="28" t="s">
        <v>14</v>
      </c>
      <c r="F6" s="29" t="s">
        <v>15</v>
      </c>
      <c r="G6" s="29" t="s">
        <v>16</v>
      </c>
      <c r="H6" s="30" t="s">
        <v>14</v>
      </c>
      <c r="I6" s="31" t="s">
        <v>15</v>
      </c>
      <c r="J6" s="29" t="s">
        <v>16</v>
      </c>
      <c r="K6" s="28" t="s">
        <v>14</v>
      </c>
      <c r="L6" s="29" t="s">
        <v>15</v>
      </c>
      <c r="M6" s="29" t="s">
        <v>16</v>
      </c>
      <c r="N6" s="30" t="s">
        <v>14</v>
      </c>
      <c r="O6" s="31" t="s">
        <v>15</v>
      </c>
      <c r="P6" s="29" t="s">
        <v>16</v>
      </c>
      <c r="Q6" s="28" t="s">
        <v>14</v>
      </c>
      <c r="R6" s="29" t="s">
        <v>15</v>
      </c>
      <c r="S6" s="29" t="s">
        <v>16</v>
      </c>
      <c r="T6" s="32"/>
      <c r="U6" s="32"/>
      <c r="V6" s="32"/>
      <c r="W6" s="16"/>
      <c r="X6" s="8"/>
      <c r="Y6" s="8"/>
      <c r="Z6" s="8"/>
    </row>
    <row r="7" ht="15.75" customHeight="1">
      <c r="A7" s="33">
        <v>1.0</v>
      </c>
      <c r="B7" s="34" t="s">
        <v>17</v>
      </c>
      <c r="C7" s="35" t="s">
        <v>18</v>
      </c>
      <c r="D7" s="36" t="s">
        <v>19</v>
      </c>
      <c r="E7" s="37" t="s">
        <v>20</v>
      </c>
      <c r="F7" s="38">
        <v>3.0</v>
      </c>
      <c r="G7" s="39">
        <f t="shared" ref="G7:G15" si="1">F7*40/60</f>
        <v>2</v>
      </c>
      <c r="H7" s="37" t="s">
        <v>21</v>
      </c>
      <c r="I7" s="38">
        <v>4.0</v>
      </c>
      <c r="J7" s="39">
        <f t="shared" ref="J7:J36" si="2">I7*40/60</f>
        <v>2.666666667</v>
      </c>
      <c r="K7" s="37" t="s">
        <v>22</v>
      </c>
      <c r="L7" s="38">
        <v>4.0</v>
      </c>
      <c r="M7" s="39">
        <f t="shared" ref="M7:M36" si="3">L7*40/60</f>
        <v>2.666666667</v>
      </c>
      <c r="N7" s="37" t="s">
        <v>23</v>
      </c>
      <c r="O7" s="38">
        <v>4.0</v>
      </c>
      <c r="P7" s="39">
        <f t="shared" ref="P7:P43" si="4">O7*40/60</f>
        <v>2.666666667</v>
      </c>
      <c r="Q7" s="37" t="s">
        <v>24</v>
      </c>
      <c r="R7" s="38">
        <v>4.0</v>
      </c>
      <c r="S7" s="39">
        <f t="shared" ref="S7:S15" si="5">R7*40/60</f>
        <v>2.666666667</v>
      </c>
      <c r="T7" s="40">
        <f t="shared" ref="T7:T296" si="6">F7+I7+L7+O7+R7</f>
        <v>19</v>
      </c>
      <c r="U7" s="41">
        <f>T7+T8</f>
        <v>36</v>
      </c>
      <c r="V7" s="42">
        <f>G7+G8+J7+J8+M7+M8+P7+P8+S7+S8</f>
        <v>24</v>
      </c>
      <c r="W7" s="16"/>
      <c r="X7" s="43"/>
      <c r="Y7" s="43"/>
      <c r="Z7" s="43"/>
    </row>
    <row r="8" ht="15.75" customHeight="1">
      <c r="A8" s="44"/>
      <c r="B8" s="45"/>
      <c r="C8" s="46">
        <v>1992.0</v>
      </c>
      <c r="D8" s="47" t="s">
        <v>25</v>
      </c>
      <c r="E8" s="48" t="s">
        <v>26</v>
      </c>
      <c r="F8" s="49">
        <v>3.0</v>
      </c>
      <c r="G8" s="50">
        <f t="shared" si="1"/>
        <v>2</v>
      </c>
      <c r="H8" s="48" t="s">
        <v>27</v>
      </c>
      <c r="I8" s="49">
        <v>4.0</v>
      </c>
      <c r="J8" s="50">
        <f t="shared" si="2"/>
        <v>2.666666667</v>
      </c>
      <c r="K8" s="48" t="s">
        <v>28</v>
      </c>
      <c r="L8" s="49">
        <v>3.0</v>
      </c>
      <c r="M8" s="50">
        <f t="shared" si="3"/>
        <v>2</v>
      </c>
      <c r="N8" s="48" t="s">
        <v>29</v>
      </c>
      <c r="O8" s="49">
        <v>4.0</v>
      </c>
      <c r="P8" s="50">
        <f t="shared" si="4"/>
        <v>2.666666667</v>
      </c>
      <c r="Q8" s="48" t="s">
        <v>30</v>
      </c>
      <c r="R8" s="49">
        <v>3.0</v>
      </c>
      <c r="S8" s="50">
        <f t="shared" si="5"/>
        <v>2</v>
      </c>
      <c r="T8" s="51">
        <f t="shared" si="6"/>
        <v>17</v>
      </c>
      <c r="U8" s="52"/>
      <c r="V8" s="42"/>
      <c r="W8" s="16"/>
      <c r="X8" s="43"/>
      <c r="Y8" s="43"/>
      <c r="Z8" s="43"/>
    </row>
    <row r="9" ht="24.75" customHeight="1">
      <c r="A9" s="53">
        <v>2.0</v>
      </c>
      <c r="B9" s="34" t="s">
        <v>31</v>
      </c>
      <c r="C9" s="54"/>
      <c r="D9" s="36" t="s">
        <v>19</v>
      </c>
      <c r="E9" s="37" t="s">
        <v>32</v>
      </c>
      <c r="F9" s="38">
        <v>3.0</v>
      </c>
      <c r="G9" s="39">
        <f t="shared" si="1"/>
        <v>2</v>
      </c>
      <c r="H9" s="37" t="s">
        <v>33</v>
      </c>
      <c r="I9" s="38">
        <v>4.0</v>
      </c>
      <c r="J9" s="39">
        <f t="shared" si="2"/>
        <v>2.666666667</v>
      </c>
      <c r="K9" s="37" t="s">
        <v>34</v>
      </c>
      <c r="L9" s="38">
        <v>4.0</v>
      </c>
      <c r="M9" s="39">
        <f t="shared" si="3"/>
        <v>2.666666667</v>
      </c>
      <c r="N9" s="55" t="s">
        <v>35</v>
      </c>
      <c r="O9" s="38"/>
      <c r="P9" s="39">
        <f t="shared" si="4"/>
        <v>0</v>
      </c>
      <c r="Q9" s="37" t="s">
        <v>36</v>
      </c>
      <c r="R9" s="38">
        <v>4.0</v>
      </c>
      <c r="S9" s="39">
        <f t="shared" si="5"/>
        <v>2.666666667</v>
      </c>
      <c r="T9" s="40">
        <f t="shared" si="6"/>
        <v>15</v>
      </c>
      <c r="U9" s="41">
        <f>T9+T10</f>
        <v>26</v>
      </c>
      <c r="V9" s="42">
        <f>G9+G10+J9+J10+M9+M10+P9+P10+S9+S10</f>
        <v>17.33333333</v>
      </c>
      <c r="W9" s="16"/>
      <c r="X9" s="43"/>
      <c r="Y9" s="43"/>
      <c r="Z9" s="43"/>
    </row>
    <row r="10" ht="15.75" customHeight="1">
      <c r="A10" s="56"/>
      <c r="B10" s="57"/>
      <c r="C10" s="58"/>
      <c r="D10" s="47" t="s">
        <v>25</v>
      </c>
      <c r="E10" s="48" t="s">
        <v>37</v>
      </c>
      <c r="F10" s="49">
        <v>4.0</v>
      </c>
      <c r="G10" s="50">
        <f t="shared" si="1"/>
        <v>2.666666667</v>
      </c>
      <c r="H10" s="59" t="s">
        <v>35</v>
      </c>
      <c r="I10" s="49"/>
      <c r="J10" s="50">
        <f t="shared" si="2"/>
        <v>0</v>
      </c>
      <c r="K10" s="48" t="s">
        <v>38</v>
      </c>
      <c r="L10" s="49">
        <v>3.0</v>
      </c>
      <c r="M10" s="50">
        <f t="shared" si="3"/>
        <v>2</v>
      </c>
      <c r="N10" s="48" t="s">
        <v>39</v>
      </c>
      <c r="O10" s="49"/>
      <c r="P10" s="50">
        <f t="shared" si="4"/>
        <v>0</v>
      </c>
      <c r="Q10" s="48" t="s">
        <v>40</v>
      </c>
      <c r="R10" s="49">
        <v>4.0</v>
      </c>
      <c r="S10" s="50">
        <f t="shared" si="5"/>
        <v>2.666666667</v>
      </c>
      <c r="T10" s="51">
        <f t="shared" si="6"/>
        <v>11</v>
      </c>
      <c r="U10" s="52"/>
      <c r="V10" s="42"/>
      <c r="W10" s="16"/>
      <c r="X10" s="43"/>
      <c r="Y10" s="43"/>
      <c r="Z10" s="43"/>
    </row>
    <row r="11" ht="24.75" customHeight="1">
      <c r="A11" s="33">
        <v>3.0</v>
      </c>
      <c r="B11" s="34" t="s">
        <v>41</v>
      </c>
      <c r="C11" s="54"/>
      <c r="D11" s="36" t="s">
        <v>19</v>
      </c>
      <c r="E11" s="37" t="s">
        <v>42</v>
      </c>
      <c r="F11" s="38">
        <v>3.0</v>
      </c>
      <c r="G11" s="39">
        <f t="shared" si="1"/>
        <v>2</v>
      </c>
      <c r="H11" s="37"/>
      <c r="I11" s="38"/>
      <c r="J11" s="39">
        <f t="shared" si="2"/>
        <v>0</v>
      </c>
      <c r="K11" s="37" t="s">
        <v>43</v>
      </c>
      <c r="L11" s="38">
        <v>4.0</v>
      </c>
      <c r="M11" s="39">
        <f t="shared" si="3"/>
        <v>2.666666667</v>
      </c>
      <c r="N11" s="37" t="s">
        <v>44</v>
      </c>
      <c r="O11" s="38">
        <v>4.0</v>
      </c>
      <c r="P11" s="39">
        <f t="shared" si="4"/>
        <v>2.666666667</v>
      </c>
      <c r="Q11" s="37" t="s">
        <v>45</v>
      </c>
      <c r="R11" s="38">
        <v>4.0</v>
      </c>
      <c r="S11" s="39">
        <f t="shared" si="5"/>
        <v>2.666666667</v>
      </c>
      <c r="T11" s="40">
        <f t="shared" si="6"/>
        <v>15</v>
      </c>
      <c r="U11" s="41">
        <f>T11+T12</f>
        <v>32</v>
      </c>
      <c r="V11" s="42">
        <f>G11+G12+J11+J12+M11+M12+P11+P12+S11+S12</f>
        <v>21.33333333</v>
      </c>
      <c r="W11" s="16"/>
      <c r="X11" s="43"/>
      <c r="Y11" s="43"/>
      <c r="Z11" s="43"/>
    </row>
    <row r="12" ht="15.75" customHeight="1">
      <c r="A12" s="44"/>
      <c r="B12" s="45"/>
      <c r="C12" s="58"/>
      <c r="D12" s="47" t="s">
        <v>25</v>
      </c>
      <c r="E12" s="48" t="s">
        <v>46</v>
      </c>
      <c r="F12" s="49">
        <v>4.0</v>
      </c>
      <c r="G12" s="50">
        <f t="shared" si="1"/>
        <v>2.666666667</v>
      </c>
      <c r="H12" s="48" t="s">
        <v>47</v>
      </c>
      <c r="I12" s="49">
        <v>4.0</v>
      </c>
      <c r="J12" s="50">
        <f t="shared" si="2"/>
        <v>2.666666667</v>
      </c>
      <c r="K12" s="48" t="s">
        <v>48</v>
      </c>
      <c r="L12" s="49">
        <v>3.0</v>
      </c>
      <c r="M12" s="50">
        <f t="shared" si="3"/>
        <v>2</v>
      </c>
      <c r="N12" s="48" t="s">
        <v>49</v>
      </c>
      <c r="O12" s="49">
        <v>3.0</v>
      </c>
      <c r="P12" s="50">
        <f t="shared" si="4"/>
        <v>2</v>
      </c>
      <c r="Q12" s="48" t="s">
        <v>50</v>
      </c>
      <c r="R12" s="49">
        <v>3.0</v>
      </c>
      <c r="S12" s="50">
        <f t="shared" si="5"/>
        <v>2</v>
      </c>
      <c r="T12" s="51">
        <f t="shared" si="6"/>
        <v>17</v>
      </c>
      <c r="U12" s="52"/>
      <c r="V12" s="42"/>
      <c r="W12" s="16"/>
      <c r="X12" s="43"/>
      <c r="Y12" s="43"/>
      <c r="Z12" s="43"/>
    </row>
    <row r="13" ht="24.75" customHeight="1">
      <c r="A13" s="53">
        <v>4.0</v>
      </c>
      <c r="B13" s="60" t="s">
        <v>51</v>
      </c>
      <c r="C13" s="54"/>
      <c r="D13" s="36" t="s">
        <v>19</v>
      </c>
      <c r="E13" s="37" t="s">
        <v>52</v>
      </c>
      <c r="F13" s="38">
        <v>4.0</v>
      </c>
      <c r="G13" s="39">
        <f t="shared" si="1"/>
        <v>2.666666667</v>
      </c>
      <c r="H13" s="37" t="s">
        <v>53</v>
      </c>
      <c r="I13" s="38">
        <v>4.0</v>
      </c>
      <c r="J13" s="39">
        <f t="shared" si="2"/>
        <v>2.666666667</v>
      </c>
      <c r="K13" s="37" t="s">
        <v>54</v>
      </c>
      <c r="L13" s="38">
        <v>4.0</v>
      </c>
      <c r="M13" s="39">
        <f t="shared" si="3"/>
        <v>2.666666667</v>
      </c>
      <c r="N13" s="37" t="s">
        <v>55</v>
      </c>
      <c r="O13" s="38">
        <v>4.0</v>
      </c>
      <c r="P13" s="39">
        <f t="shared" si="4"/>
        <v>2.666666667</v>
      </c>
      <c r="Q13" s="37" t="s">
        <v>56</v>
      </c>
      <c r="R13" s="38">
        <v>3.0</v>
      </c>
      <c r="S13" s="39">
        <f t="shared" si="5"/>
        <v>2</v>
      </c>
      <c r="T13" s="40">
        <f t="shared" si="6"/>
        <v>19</v>
      </c>
      <c r="U13" s="41">
        <f>T13+T14</f>
        <v>35</v>
      </c>
      <c r="V13" s="42">
        <f>G13+G14+J13+J14+M13+M14+P13+P14+S13+S14</f>
        <v>23.33333333</v>
      </c>
      <c r="W13" s="16"/>
      <c r="X13" s="43"/>
      <c r="Y13" s="43"/>
      <c r="Z13" s="43"/>
    </row>
    <row r="14" ht="15.75" customHeight="1">
      <c r="A14" s="56"/>
      <c r="B14" s="61"/>
      <c r="C14" s="58"/>
      <c r="D14" s="47" t="s">
        <v>25</v>
      </c>
      <c r="E14" s="48" t="s">
        <v>57</v>
      </c>
      <c r="F14" s="49">
        <v>2.0</v>
      </c>
      <c r="G14" s="50">
        <f t="shared" si="1"/>
        <v>1.333333333</v>
      </c>
      <c r="H14" s="48" t="s">
        <v>58</v>
      </c>
      <c r="I14" s="49">
        <v>4.0</v>
      </c>
      <c r="J14" s="50">
        <f t="shared" si="2"/>
        <v>2.666666667</v>
      </c>
      <c r="K14" s="48" t="s">
        <v>59</v>
      </c>
      <c r="L14" s="49">
        <v>3.0</v>
      </c>
      <c r="M14" s="50">
        <f t="shared" si="3"/>
        <v>2</v>
      </c>
      <c r="N14" s="48" t="s">
        <v>60</v>
      </c>
      <c r="O14" s="49">
        <v>4.0</v>
      </c>
      <c r="P14" s="50">
        <f t="shared" si="4"/>
        <v>2.666666667</v>
      </c>
      <c r="Q14" s="48" t="s">
        <v>61</v>
      </c>
      <c r="R14" s="49">
        <v>3.0</v>
      </c>
      <c r="S14" s="50">
        <f t="shared" si="5"/>
        <v>2</v>
      </c>
      <c r="T14" s="51">
        <f t="shared" si="6"/>
        <v>16</v>
      </c>
      <c r="U14" s="52"/>
      <c r="V14" s="42"/>
      <c r="W14" s="16"/>
      <c r="X14" s="43"/>
      <c r="Y14" s="43"/>
      <c r="Z14" s="43"/>
    </row>
    <row r="15" ht="24.75" customHeight="1">
      <c r="A15" s="33">
        <v>5.0</v>
      </c>
      <c r="B15" s="34" t="s">
        <v>62</v>
      </c>
      <c r="C15" s="54"/>
      <c r="D15" s="36" t="s">
        <v>19</v>
      </c>
      <c r="E15" s="55" t="s">
        <v>35</v>
      </c>
      <c r="F15" s="38"/>
      <c r="G15" s="39">
        <f t="shared" si="1"/>
        <v>0</v>
      </c>
      <c r="H15" s="37" t="s">
        <v>63</v>
      </c>
      <c r="I15" s="38">
        <v>3.0</v>
      </c>
      <c r="J15" s="39">
        <f t="shared" si="2"/>
        <v>2</v>
      </c>
      <c r="K15" s="55" t="s">
        <v>35</v>
      </c>
      <c r="L15" s="38"/>
      <c r="M15" s="39">
        <f t="shared" si="3"/>
        <v>0</v>
      </c>
      <c r="N15" s="55" t="s">
        <v>35</v>
      </c>
      <c r="O15" s="38"/>
      <c r="P15" s="39">
        <f t="shared" si="4"/>
        <v>0</v>
      </c>
      <c r="Q15" s="62" t="s">
        <v>64</v>
      </c>
      <c r="R15" s="63">
        <v>3.0</v>
      </c>
      <c r="S15" s="39">
        <f t="shared" si="5"/>
        <v>2</v>
      </c>
      <c r="T15" s="40">
        <f t="shared" si="6"/>
        <v>6</v>
      </c>
      <c r="U15" s="41">
        <f>T15+T16</f>
        <v>16</v>
      </c>
      <c r="V15" s="42">
        <f>G15+G16+J15+J16+M15+M16+P15+P16+S15+S16</f>
        <v>11.16666667</v>
      </c>
      <c r="W15" s="16"/>
      <c r="X15" s="43"/>
      <c r="Y15" s="43"/>
      <c r="Z15" s="43"/>
    </row>
    <row r="16" ht="15.75" customHeight="1">
      <c r="A16" s="44"/>
      <c r="B16" s="57"/>
      <c r="C16" s="58"/>
      <c r="D16" s="47" t="s">
        <v>25</v>
      </c>
      <c r="E16" s="64" t="s">
        <v>65</v>
      </c>
      <c r="F16" s="65">
        <v>3.0</v>
      </c>
      <c r="G16" s="50">
        <f>F16*45/60</f>
        <v>2.25</v>
      </c>
      <c r="H16" s="48" t="s">
        <v>66</v>
      </c>
      <c r="I16" s="49">
        <v>4.0</v>
      </c>
      <c r="J16" s="50">
        <f t="shared" si="2"/>
        <v>2.666666667</v>
      </c>
      <c r="K16" s="66" t="s">
        <v>67</v>
      </c>
      <c r="L16" s="49"/>
      <c r="M16" s="50">
        <f t="shared" si="3"/>
        <v>0</v>
      </c>
      <c r="N16" s="59" t="s">
        <v>35</v>
      </c>
      <c r="O16" s="49"/>
      <c r="P16" s="50">
        <f t="shared" si="4"/>
        <v>0</v>
      </c>
      <c r="Q16" s="64" t="s">
        <v>68</v>
      </c>
      <c r="R16" s="65">
        <v>3.0</v>
      </c>
      <c r="S16" s="50">
        <f>R16*45/60</f>
        <v>2.25</v>
      </c>
      <c r="T16" s="51">
        <f t="shared" si="6"/>
        <v>10</v>
      </c>
      <c r="U16" s="52"/>
      <c r="V16" s="42"/>
      <c r="W16" s="16"/>
      <c r="X16" s="43"/>
      <c r="Y16" s="43"/>
      <c r="Z16" s="43"/>
    </row>
    <row r="17" ht="24.75" customHeight="1">
      <c r="A17" s="53">
        <v>6.0</v>
      </c>
      <c r="B17" s="34" t="s">
        <v>69</v>
      </c>
      <c r="C17" s="35" t="s">
        <v>18</v>
      </c>
      <c r="D17" s="36" t="s">
        <v>19</v>
      </c>
      <c r="E17" s="37" t="s">
        <v>70</v>
      </c>
      <c r="F17" s="38">
        <v>3.0</v>
      </c>
      <c r="G17" s="39">
        <f t="shared" ref="G17:G36" si="7">F17*40/60</f>
        <v>2</v>
      </c>
      <c r="H17" s="37" t="s">
        <v>71</v>
      </c>
      <c r="I17" s="38">
        <v>4.0</v>
      </c>
      <c r="J17" s="39">
        <f t="shared" si="2"/>
        <v>2.666666667</v>
      </c>
      <c r="K17" s="67" t="s">
        <v>72</v>
      </c>
      <c r="L17" s="68">
        <v>4.0</v>
      </c>
      <c r="M17" s="39">
        <f t="shared" si="3"/>
        <v>2.666666667</v>
      </c>
      <c r="N17" s="67" t="s">
        <v>73</v>
      </c>
      <c r="O17" s="68">
        <v>4.0</v>
      </c>
      <c r="P17" s="39">
        <f t="shared" si="4"/>
        <v>2.666666667</v>
      </c>
      <c r="Q17" s="67" t="s">
        <v>74</v>
      </c>
      <c r="R17" s="38">
        <v>4.0</v>
      </c>
      <c r="S17" s="39">
        <f t="shared" ref="S17:S36" si="8">R17*40/60</f>
        <v>2.666666667</v>
      </c>
      <c r="T17" s="40">
        <f t="shared" si="6"/>
        <v>19</v>
      </c>
      <c r="U17" s="41">
        <f>T17+T18</f>
        <v>35</v>
      </c>
      <c r="V17" s="42">
        <f>G17+G18+J17+J18+M17+M18+P17+P18+S17+S18</f>
        <v>23.33333333</v>
      </c>
      <c r="W17" s="16"/>
      <c r="X17" s="43"/>
      <c r="Y17" s="43"/>
      <c r="Z17" s="43"/>
    </row>
    <row r="18" ht="15.75" customHeight="1">
      <c r="A18" s="56"/>
      <c r="B18" s="57"/>
      <c r="C18" s="46">
        <v>1994.0</v>
      </c>
      <c r="D18" s="47" t="s">
        <v>25</v>
      </c>
      <c r="E18" s="48" t="s">
        <v>75</v>
      </c>
      <c r="F18" s="49">
        <v>3.0</v>
      </c>
      <c r="G18" s="50">
        <f t="shared" si="7"/>
        <v>2</v>
      </c>
      <c r="H18" s="48" t="s">
        <v>76</v>
      </c>
      <c r="I18" s="49">
        <v>3.0</v>
      </c>
      <c r="J18" s="50">
        <f t="shared" si="2"/>
        <v>2</v>
      </c>
      <c r="K18" s="48" t="s">
        <v>77</v>
      </c>
      <c r="L18" s="49">
        <v>3.0</v>
      </c>
      <c r="M18" s="50">
        <f t="shared" si="3"/>
        <v>2</v>
      </c>
      <c r="N18" s="48" t="s">
        <v>78</v>
      </c>
      <c r="O18" s="49">
        <v>3.0</v>
      </c>
      <c r="P18" s="50">
        <f t="shared" si="4"/>
        <v>2</v>
      </c>
      <c r="Q18" s="48" t="s">
        <v>79</v>
      </c>
      <c r="R18" s="49">
        <v>4.0</v>
      </c>
      <c r="S18" s="50">
        <f t="shared" si="8"/>
        <v>2.666666667</v>
      </c>
      <c r="T18" s="51">
        <f t="shared" si="6"/>
        <v>16</v>
      </c>
      <c r="U18" s="52"/>
      <c r="V18" s="42"/>
      <c r="W18" s="16"/>
      <c r="X18" s="43"/>
      <c r="Y18" s="43"/>
      <c r="Z18" s="43"/>
    </row>
    <row r="19" ht="15.75" customHeight="1">
      <c r="A19" s="33">
        <v>7.0</v>
      </c>
      <c r="B19" s="34" t="s">
        <v>80</v>
      </c>
      <c r="C19" s="35" t="s">
        <v>18</v>
      </c>
      <c r="D19" s="36" t="s">
        <v>19</v>
      </c>
      <c r="E19" s="37" t="s">
        <v>81</v>
      </c>
      <c r="F19" s="38">
        <v>2.0</v>
      </c>
      <c r="G19" s="39">
        <f t="shared" si="7"/>
        <v>1.333333333</v>
      </c>
      <c r="H19" s="37" t="s">
        <v>82</v>
      </c>
      <c r="I19" s="38">
        <v>4.0</v>
      </c>
      <c r="J19" s="39">
        <f t="shared" si="2"/>
        <v>2.666666667</v>
      </c>
      <c r="K19" s="37" t="s">
        <v>83</v>
      </c>
      <c r="L19" s="38">
        <v>3.0</v>
      </c>
      <c r="M19" s="39">
        <f t="shared" si="3"/>
        <v>2</v>
      </c>
      <c r="N19" s="37" t="s">
        <v>84</v>
      </c>
      <c r="O19" s="38">
        <v>2.0</v>
      </c>
      <c r="P19" s="39">
        <f t="shared" si="4"/>
        <v>1.333333333</v>
      </c>
      <c r="Q19" s="37" t="s">
        <v>85</v>
      </c>
      <c r="R19" s="38">
        <v>4.0</v>
      </c>
      <c r="S19" s="39">
        <f t="shared" si="8"/>
        <v>2.666666667</v>
      </c>
      <c r="T19" s="40">
        <f t="shared" si="6"/>
        <v>15</v>
      </c>
      <c r="U19" s="41">
        <f>T19+T20</f>
        <v>31</v>
      </c>
      <c r="V19" s="42">
        <f>G19+G20+J19+J20+M19+M20+P19+P20+S19+S20</f>
        <v>20.66666667</v>
      </c>
      <c r="W19" s="16"/>
      <c r="X19" s="43"/>
      <c r="Y19" s="43"/>
      <c r="Z19" s="43"/>
    </row>
    <row r="20" ht="15.75" customHeight="1">
      <c r="A20" s="44"/>
      <c r="B20" s="57"/>
      <c r="C20" s="46">
        <v>1994.0</v>
      </c>
      <c r="D20" s="47" t="s">
        <v>25</v>
      </c>
      <c r="E20" s="48" t="s">
        <v>86</v>
      </c>
      <c r="F20" s="49">
        <v>3.0</v>
      </c>
      <c r="G20" s="50">
        <f t="shared" si="7"/>
        <v>2</v>
      </c>
      <c r="H20" s="48" t="s">
        <v>87</v>
      </c>
      <c r="I20" s="49">
        <v>3.0</v>
      </c>
      <c r="J20" s="50">
        <f t="shared" si="2"/>
        <v>2</v>
      </c>
      <c r="K20" s="48" t="s">
        <v>88</v>
      </c>
      <c r="L20" s="49">
        <v>3.0</v>
      </c>
      <c r="M20" s="50">
        <f t="shared" si="3"/>
        <v>2</v>
      </c>
      <c r="N20" s="48" t="s">
        <v>89</v>
      </c>
      <c r="O20" s="49">
        <v>4.0</v>
      </c>
      <c r="P20" s="50">
        <f t="shared" si="4"/>
        <v>2.666666667</v>
      </c>
      <c r="Q20" s="48" t="s">
        <v>90</v>
      </c>
      <c r="R20" s="49">
        <v>3.0</v>
      </c>
      <c r="S20" s="50">
        <f t="shared" si="8"/>
        <v>2</v>
      </c>
      <c r="T20" s="51">
        <f t="shared" si="6"/>
        <v>16</v>
      </c>
      <c r="U20" s="52"/>
      <c r="V20" s="42"/>
      <c r="W20" s="16"/>
      <c r="X20" s="43"/>
      <c r="Y20" s="43"/>
      <c r="Z20" s="43"/>
    </row>
    <row r="21" ht="37.5" customHeight="1">
      <c r="A21" s="53">
        <v>8.0</v>
      </c>
      <c r="B21" s="34" t="s">
        <v>91</v>
      </c>
      <c r="C21" s="35" t="s">
        <v>18</v>
      </c>
      <c r="D21" s="36" t="s">
        <v>19</v>
      </c>
      <c r="E21" s="62" t="s">
        <v>92</v>
      </c>
      <c r="F21" s="38">
        <v>3.0</v>
      </c>
      <c r="G21" s="39">
        <f t="shared" si="7"/>
        <v>2</v>
      </c>
      <c r="H21" s="62" t="s">
        <v>93</v>
      </c>
      <c r="I21" s="38">
        <v>3.0</v>
      </c>
      <c r="J21" s="39">
        <f t="shared" si="2"/>
        <v>2</v>
      </c>
      <c r="K21" s="37" t="s">
        <v>94</v>
      </c>
      <c r="L21" s="38">
        <v>3.0</v>
      </c>
      <c r="M21" s="39">
        <f t="shared" si="3"/>
        <v>2</v>
      </c>
      <c r="N21" s="37" t="s">
        <v>95</v>
      </c>
      <c r="O21" s="38">
        <v>4.0</v>
      </c>
      <c r="P21" s="39">
        <f t="shared" si="4"/>
        <v>2.666666667</v>
      </c>
      <c r="Q21" s="62" t="s">
        <v>96</v>
      </c>
      <c r="R21" s="38">
        <v>4.0</v>
      </c>
      <c r="S21" s="39">
        <f t="shared" si="8"/>
        <v>2.666666667</v>
      </c>
      <c r="T21" s="40">
        <f t="shared" si="6"/>
        <v>17</v>
      </c>
      <c r="U21" s="41">
        <f>T21+T22</f>
        <v>27</v>
      </c>
      <c r="V21" s="42">
        <f>G21+G22+J21+J22+M21+M22+P21+P22+S21+S22</f>
        <v>18</v>
      </c>
      <c r="W21" s="16"/>
      <c r="X21" s="43"/>
      <c r="Y21" s="43"/>
      <c r="Z21" s="43"/>
    </row>
    <row r="22" ht="15.75" customHeight="1">
      <c r="A22" s="56"/>
      <c r="B22" s="69"/>
      <c r="C22" s="46">
        <v>1990.0</v>
      </c>
      <c r="D22" s="47" t="s">
        <v>25</v>
      </c>
      <c r="E22" s="48" t="s">
        <v>97</v>
      </c>
      <c r="F22" s="49">
        <v>2.0</v>
      </c>
      <c r="G22" s="50">
        <f t="shared" si="7"/>
        <v>1.333333333</v>
      </c>
      <c r="H22" s="64" t="s">
        <v>98</v>
      </c>
      <c r="I22" s="49">
        <v>3.0</v>
      </c>
      <c r="J22" s="50">
        <f t="shared" si="2"/>
        <v>2</v>
      </c>
      <c r="K22" s="48" t="s">
        <v>99</v>
      </c>
      <c r="L22" s="49">
        <v>3.0</v>
      </c>
      <c r="M22" s="50">
        <f t="shared" si="3"/>
        <v>2</v>
      </c>
      <c r="N22" s="64" t="s">
        <v>100</v>
      </c>
      <c r="O22" s="49">
        <v>2.0</v>
      </c>
      <c r="P22" s="50">
        <f t="shared" si="4"/>
        <v>1.333333333</v>
      </c>
      <c r="Q22" s="48"/>
      <c r="R22" s="49"/>
      <c r="S22" s="50">
        <f t="shared" si="8"/>
        <v>0</v>
      </c>
      <c r="T22" s="51">
        <f t="shared" si="6"/>
        <v>10</v>
      </c>
      <c r="U22" s="52"/>
      <c r="V22" s="42"/>
      <c r="W22" s="16"/>
      <c r="X22" s="43"/>
      <c r="Y22" s="43"/>
      <c r="Z22" s="43"/>
    </row>
    <row r="23" ht="24.75" customHeight="1">
      <c r="A23" s="33">
        <v>9.0</v>
      </c>
      <c r="B23" s="34" t="s">
        <v>101</v>
      </c>
      <c r="C23" s="35" t="s">
        <v>18</v>
      </c>
      <c r="D23" s="36" t="s">
        <v>19</v>
      </c>
      <c r="E23" s="37" t="s">
        <v>102</v>
      </c>
      <c r="F23" s="38">
        <v>3.0</v>
      </c>
      <c r="G23" s="39">
        <f t="shared" si="7"/>
        <v>2</v>
      </c>
      <c r="H23" s="67" t="s">
        <v>103</v>
      </c>
      <c r="I23" s="68">
        <v>4.0</v>
      </c>
      <c r="J23" s="70">
        <f t="shared" si="2"/>
        <v>2.666666667</v>
      </c>
      <c r="K23" s="67" t="s">
        <v>104</v>
      </c>
      <c r="L23" s="68">
        <v>4.0</v>
      </c>
      <c r="M23" s="70">
        <f t="shared" si="3"/>
        <v>2.666666667</v>
      </c>
      <c r="N23" s="67" t="s">
        <v>105</v>
      </c>
      <c r="O23" s="68">
        <v>4.0</v>
      </c>
      <c r="P23" s="39">
        <f t="shared" si="4"/>
        <v>2.666666667</v>
      </c>
      <c r="Q23" s="67" t="s">
        <v>106</v>
      </c>
      <c r="R23" s="68">
        <v>4.0</v>
      </c>
      <c r="S23" s="39">
        <f t="shared" si="8"/>
        <v>2.666666667</v>
      </c>
      <c r="T23" s="40">
        <f t="shared" si="6"/>
        <v>19</v>
      </c>
      <c r="U23" s="41">
        <f>T23+T24</f>
        <v>35</v>
      </c>
      <c r="V23" s="42">
        <f>G23+G24+J23+J24+M23+M24+P23+P24+S23+S24</f>
        <v>23.33333333</v>
      </c>
      <c r="W23" s="16"/>
      <c r="X23" s="43"/>
      <c r="Y23" s="43"/>
      <c r="Z23" s="43"/>
    </row>
    <row r="24" ht="15.75" customHeight="1">
      <c r="A24" s="44"/>
      <c r="B24" s="45"/>
      <c r="C24" s="46">
        <v>1997.0</v>
      </c>
      <c r="D24" s="47" t="s">
        <v>25</v>
      </c>
      <c r="E24" s="48" t="s">
        <v>107</v>
      </c>
      <c r="F24" s="49">
        <v>3.0</v>
      </c>
      <c r="G24" s="50">
        <f t="shared" si="7"/>
        <v>2</v>
      </c>
      <c r="H24" s="48" t="s">
        <v>108</v>
      </c>
      <c r="I24" s="49">
        <v>4.0</v>
      </c>
      <c r="J24" s="50">
        <f t="shared" si="2"/>
        <v>2.666666667</v>
      </c>
      <c r="K24" s="48" t="s">
        <v>109</v>
      </c>
      <c r="L24" s="49">
        <v>3.0</v>
      </c>
      <c r="M24" s="50">
        <f t="shared" si="3"/>
        <v>2</v>
      </c>
      <c r="N24" s="48" t="s">
        <v>110</v>
      </c>
      <c r="O24" s="49">
        <v>3.0</v>
      </c>
      <c r="P24" s="50">
        <f t="shared" si="4"/>
        <v>2</v>
      </c>
      <c r="Q24" s="48" t="s">
        <v>111</v>
      </c>
      <c r="R24" s="49">
        <v>3.0</v>
      </c>
      <c r="S24" s="50">
        <f t="shared" si="8"/>
        <v>2</v>
      </c>
      <c r="T24" s="51">
        <f t="shared" si="6"/>
        <v>16</v>
      </c>
      <c r="U24" s="52"/>
      <c r="V24" s="42"/>
      <c r="W24" s="16"/>
      <c r="X24" s="43"/>
      <c r="Y24" s="43"/>
      <c r="Z24" s="43"/>
    </row>
    <row r="25" ht="15.75" customHeight="1">
      <c r="A25" s="71">
        <v>10.0</v>
      </c>
      <c r="B25" s="34" t="s">
        <v>112</v>
      </c>
      <c r="C25" s="54"/>
      <c r="D25" s="36" t="s">
        <v>19</v>
      </c>
      <c r="E25" s="37" t="s">
        <v>113</v>
      </c>
      <c r="F25" s="38">
        <v>4.0</v>
      </c>
      <c r="G25" s="39">
        <f t="shared" si="7"/>
        <v>2.666666667</v>
      </c>
      <c r="H25" s="67"/>
      <c r="I25" s="38"/>
      <c r="J25" s="39">
        <f t="shared" si="2"/>
        <v>0</v>
      </c>
      <c r="K25" s="67" t="s">
        <v>114</v>
      </c>
      <c r="L25" s="38">
        <v>3.0</v>
      </c>
      <c r="M25" s="39">
        <f t="shared" si="3"/>
        <v>2</v>
      </c>
      <c r="N25" s="67"/>
      <c r="O25" s="38"/>
      <c r="P25" s="39">
        <f t="shared" si="4"/>
        <v>0</v>
      </c>
      <c r="Q25" s="67" t="s">
        <v>115</v>
      </c>
      <c r="R25" s="38">
        <v>4.0</v>
      </c>
      <c r="S25" s="39">
        <f t="shared" si="8"/>
        <v>2.666666667</v>
      </c>
      <c r="T25" s="40">
        <f t="shared" si="6"/>
        <v>11</v>
      </c>
      <c r="U25" s="41">
        <f>T25+T26</f>
        <v>26</v>
      </c>
      <c r="V25" s="42">
        <f>G25+G26+J25+J26+M25+M26+P25+P26+S25+S26</f>
        <v>17.33333333</v>
      </c>
      <c r="W25" s="72"/>
      <c r="X25" s="43"/>
      <c r="Y25" s="43"/>
      <c r="Z25" s="43"/>
    </row>
    <row r="26" ht="15.75" customHeight="1">
      <c r="A26" s="73"/>
      <c r="B26" s="57"/>
      <c r="C26" s="58"/>
      <c r="D26" s="47" t="s">
        <v>25</v>
      </c>
      <c r="E26" s="48" t="s">
        <v>116</v>
      </c>
      <c r="F26" s="49">
        <v>2.0</v>
      </c>
      <c r="G26" s="50">
        <f t="shared" si="7"/>
        <v>1.333333333</v>
      </c>
      <c r="H26" s="48" t="s">
        <v>117</v>
      </c>
      <c r="I26" s="49">
        <v>4.0</v>
      </c>
      <c r="J26" s="50">
        <f t="shared" si="2"/>
        <v>2.666666667</v>
      </c>
      <c r="K26" s="48" t="s">
        <v>118</v>
      </c>
      <c r="L26" s="49">
        <v>3.0</v>
      </c>
      <c r="M26" s="50">
        <f t="shared" si="3"/>
        <v>2</v>
      </c>
      <c r="N26" s="48" t="s">
        <v>119</v>
      </c>
      <c r="O26" s="49">
        <v>3.0</v>
      </c>
      <c r="P26" s="50">
        <f t="shared" si="4"/>
        <v>2</v>
      </c>
      <c r="Q26" s="48" t="s">
        <v>120</v>
      </c>
      <c r="R26" s="49">
        <v>3.0</v>
      </c>
      <c r="S26" s="50">
        <f t="shared" si="8"/>
        <v>2</v>
      </c>
      <c r="T26" s="51">
        <f t="shared" si="6"/>
        <v>15</v>
      </c>
      <c r="U26" s="52"/>
      <c r="V26" s="42"/>
      <c r="W26" s="74"/>
      <c r="X26" s="43"/>
      <c r="Y26" s="43"/>
      <c r="Z26" s="43"/>
    </row>
    <row r="27" ht="24.75" customHeight="1">
      <c r="A27" s="33">
        <v>11.0</v>
      </c>
      <c r="B27" s="34" t="s">
        <v>121</v>
      </c>
      <c r="C27" s="35" t="s">
        <v>18</v>
      </c>
      <c r="D27" s="36" t="s">
        <v>19</v>
      </c>
      <c r="E27" s="67"/>
      <c r="F27" s="38"/>
      <c r="G27" s="39">
        <f t="shared" si="7"/>
        <v>0</v>
      </c>
      <c r="H27" s="37" t="s">
        <v>122</v>
      </c>
      <c r="I27" s="38">
        <v>4.0</v>
      </c>
      <c r="J27" s="39">
        <f t="shared" si="2"/>
        <v>2.666666667</v>
      </c>
      <c r="K27" s="37" t="s">
        <v>123</v>
      </c>
      <c r="L27" s="38">
        <v>4.0</v>
      </c>
      <c r="M27" s="39">
        <f t="shared" si="3"/>
        <v>2.666666667</v>
      </c>
      <c r="N27" s="37" t="s">
        <v>124</v>
      </c>
      <c r="O27" s="38">
        <v>4.0</v>
      </c>
      <c r="P27" s="39">
        <f t="shared" si="4"/>
        <v>2.666666667</v>
      </c>
      <c r="Q27" s="37" t="s">
        <v>125</v>
      </c>
      <c r="R27" s="38">
        <v>4.0</v>
      </c>
      <c r="S27" s="39">
        <f t="shared" si="8"/>
        <v>2.666666667</v>
      </c>
      <c r="T27" s="40">
        <f t="shared" si="6"/>
        <v>16</v>
      </c>
      <c r="U27" s="41">
        <f>T27+T28</f>
        <v>31</v>
      </c>
      <c r="V27" s="42">
        <f>G27+G28+J27+J28+M27+M28+P27+P28+S27+S28</f>
        <v>20.66666667</v>
      </c>
      <c r="W27" s="16"/>
      <c r="X27" s="43"/>
      <c r="Y27" s="43"/>
      <c r="Z27" s="43"/>
    </row>
    <row r="28" ht="15.75" customHeight="1">
      <c r="A28" s="44"/>
      <c r="B28" s="57"/>
      <c r="C28" s="46">
        <v>1983.0</v>
      </c>
      <c r="D28" s="47" t="s">
        <v>25</v>
      </c>
      <c r="E28" s="48" t="s">
        <v>126</v>
      </c>
      <c r="F28" s="49">
        <v>3.0</v>
      </c>
      <c r="G28" s="50">
        <f t="shared" si="7"/>
        <v>2</v>
      </c>
      <c r="H28" s="48" t="s">
        <v>127</v>
      </c>
      <c r="I28" s="49">
        <v>3.0</v>
      </c>
      <c r="J28" s="50">
        <f t="shared" si="2"/>
        <v>2</v>
      </c>
      <c r="K28" s="48" t="s">
        <v>128</v>
      </c>
      <c r="L28" s="49">
        <v>3.0</v>
      </c>
      <c r="M28" s="50">
        <f t="shared" si="3"/>
        <v>2</v>
      </c>
      <c r="N28" s="48" t="s">
        <v>129</v>
      </c>
      <c r="O28" s="49">
        <v>4.0</v>
      </c>
      <c r="P28" s="50">
        <f t="shared" si="4"/>
        <v>2.666666667</v>
      </c>
      <c r="Q28" s="48" t="s">
        <v>130</v>
      </c>
      <c r="R28" s="49">
        <v>2.0</v>
      </c>
      <c r="S28" s="50">
        <f t="shared" si="8"/>
        <v>1.333333333</v>
      </c>
      <c r="T28" s="51">
        <f t="shared" si="6"/>
        <v>15</v>
      </c>
      <c r="U28" s="52"/>
      <c r="V28" s="42"/>
      <c r="W28" s="16"/>
      <c r="X28" s="43"/>
      <c r="Y28" s="43"/>
      <c r="Z28" s="43"/>
    </row>
    <row r="29" ht="24.75" customHeight="1">
      <c r="A29" s="53">
        <v>12.0</v>
      </c>
      <c r="B29" s="34" t="s">
        <v>131</v>
      </c>
      <c r="C29" s="35" t="s">
        <v>18</v>
      </c>
      <c r="D29" s="36" t="s">
        <v>19</v>
      </c>
      <c r="E29" s="37" t="s">
        <v>132</v>
      </c>
      <c r="F29" s="38">
        <v>2.0</v>
      </c>
      <c r="G29" s="39">
        <f t="shared" si="7"/>
        <v>1.333333333</v>
      </c>
      <c r="H29" s="75" t="s">
        <v>133</v>
      </c>
      <c r="I29" s="38">
        <v>4.0</v>
      </c>
      <c r="J29" s="39">
        <f t="shared" si="2"/>
        <v>2.666666667</v>
      </c>
      <c r="K29" s="75" t="s">
        <v>134</v>
      </c>
      <c r="L29" s="38">
        <v>4.0</v>
      </c>
      <c r="M29" s="39">
        <f t="shared" si="3"/>
        <v>2.666666667</v>
      </c>
      <c r="N29" s="75" t="s">
        <v>135</v>
      </c>
      <c r="O29" s="38">
        <v>4.0</v>
      </c>
      <c r="P29" s="39">
        <f t="shared" si="4"/>
        <v>2.666666667</v>
      </c>
      <c r="Q29" s="75" t="s">
        <v>136</v>
      </c>
      <c r="R29" s="38">
        <v>4.0</v>
      </c>
      <c r="S29" s="39">
        <f t="shared" si="8"/>
        <v>2.666666667</v>
      </c>
      <c r="T29" s="40">
        <f t="shared" si="6"/>
        <v>18</v>
      </c>
      <c r="U29" s="41">
        <f>T29+T30</f>
        <v>32</v>
      </c>
      <c r="V29" s="42">
        <f>G29+G30+J29+J30+M29+M30+P29+P30+S29+S30</f>
        <v>21.33333333</v>
      </c>
      <c r="W29" s="16"/>
      <c r="X29" s="43"/>
      <c r="Y29" s="43"/>
      <c r="Z29" s="43"/>
    </row>
    <row r="30" ht="15.75" customHeight="1">
      <c r="A30" s="56"/>
      <c r="B30" s="69"/>
      <c r="C30" s="46">
        <v>1998.0</v>
      </c>
      <c r="D30" s="47" t="s">
        <v>25</v>
      </c>
      <c r="E30" s="48" t="s">
        <v>137</v>
      </c>
      <c r="F30" s="49">
        <v>4.0</v>
      </c>
      <c r="G30" s="50">
        <f t="shared" si="7"/>
        <v>2.666666667</v>
      </c>
      <c r="H30" s="48" t="s">
        <v>138</v>
      </c>
      <c r="I30" s="49">
        <v>2.0</v>
      </c>
      <c r="J30" s="50">
        <f t="shared" si="2"/>
        <v>1.333333333</v>
      </c>
      <c r="K30" s="48" t="s">
        <v>139</v>
      </c>
      <c r="L30" s="49">
        <v>2.0</v>
      </c>
      <c r="M30" s="50">
        <f t="shared" si="3"/>
        <v>1.333333333</v>
      </c>
      <c r="N30" s="48" t="s">
        <v>140</v>
      </c>
      <c r="O30" s="49">
        <v>4.0</v>
      </c>
      <c r="P30" s="50">
        <f t="shared" si="4"/>
        <v>2.666666667</v>
      </c>
      <c r="Q30" s="48" t="s">
        <v>141</v>
      </c>
      <c r="R30" s="49">
        <v>2.0</v>
      </c>
      <c r="S30" s="50">
        <f t="shared" si="8"/>
        <v>1.333333333</v>
      </c>
      <c r="T30" s="51">
        <f t="shared" si="6"/>
        <v>14</v>
      </c>
      <c r="U30" s="52"/>
      <c r="V30" s="42"/>
      <c r="W30" s="16"/>
      <c r="X30" s="43"/>
      <c r="Y30" s="43"/>
      <c r="Z30" s="43"/>
    </row>
    <row r="31" ht="15.75" customHeight="1">
      <c r="A31" s="33">
        <v>13.0</v>
      </c>
      <c r="B31" s="60" t="s">
        <v>142</v>
      </c>
      <c r="C31" s="54"/>
      <c r="D31" s="36" t="s">
        <v>19</v>
      </c>
      <c r="E31" s="37" t="s">
        <v>143</v>
      </c>
      <c r="F31" s="38">
        <v>3.0</v>
      </c>
      <c r="G31" s="39">
        <f t="shared" si="7"/>
        <v>2</v>
      </c>
      <c r="H31" s="67" t="s">
        <v>144</v>
      </c>
      <c r="I31" s="68">
        <v>4.0</v>
      </c>
      <c r="J31" s="39">
        <f t="shared" si="2"/>
        <v>2.666666667</v>
      </c>
      <c r="K31" s="37" t="s">
        <v>145</v>
      </c>
      <c r="L31" s="38">
        <v>4.0</v>
      </c>
      <c r="M31" s="39">
        <f t="shared" si="3"/>
        <v>2.666666667</v>
      </c>
      <c r="N31" s="37" t="s">
        <v>146</v>
      </c>
      <c r="O31" s="38">
        <v>4.0</v>
      </c>
      <c r="P31" s="39">
        <f t="shared" si="4"/>
        <v>2.666666667</v>
      </c>
      <c r="Q31" s="37" t="s">
        <v>147</v>
      </c>
      <c r="R31" s="38">
        <v>4.0</v>
      </c>
      <c r="S31" s="39">
        <f t="shared" si="8"/>
        <v>2.666666667</v>
      </c>
      <c r="T31" s="40">
        <f t="shared" si="6"/>
        <v>19</v>
      </c>
      <c r="U31" s="41">
        <f>T31+T32</f>
        <v>35</v>
      </c>
      <c r="V31" s="42">
        <f>G31+G32+J31+J32+M31+M32+P31+P32+S31+S32</f>
        <v>23.33333333</v>
      </c>
      <c r="W31" s="16"/>
      <c r="X31" s="43"/>
      <c r="Y31" s="43"/>
      <c r="Z31" s="43"/>
    </row>
    <row r="32" ht="15.75" customHeight="1">
      <c r="A32" s="44"/>
      <c r="B32" s="45"/>
      <c r="C32" s="58"/>
      <c r="D32" s="47" t="s">
        <v>25</v>
      </c>
      <c r="E32" s="48" t="s">
        <v>148</v>
      </c>
      <c r="F32" s="49">
        <v>2.0</v>
      </c>
      <c r="G32" s="50">
        <f t="shared" si="7"/>
        <v>1.333333333</v>
      </c>
      <c r="H32" s="48" t="s">
        <v>149</v>
      </c>
      <c r="I32" s="49">
        <v>3.0</v>
      </c>
      <c r="J32" s="50">
        <f t="shared" si="2"/>
        <v>2</v>
      </c>
      <c r="K32" s="48" t="s">
        <v>150</v>
      </c>
      <c r="L32" s="49">
        <v>3.0</v>
      </c>
      <c r="M32" s="50">
        <f t="shared" si="3"/>
        <v>2</v>
      </c>
      <c r="N32" s="48" t="s">
        <v>151</v>
      </c>
      <c r="O32" s="49">
        <v>4.0</v>
      </c>
      <c r="P32" s="50">
        <f t="shared" si="4"/>
        <v>2.666666667</v>
      </c>
      <c r="Q32" s="48" t="s">
        <v>152</v>
      </c>
      <c r="R32" s="49">
        <v>4.0</v>
      </c>
      <c r="S32" s="50">
        <f t="shared" si="8"/>
        <v>2.666666667</v>
      </c>
      <c r="T32" s="51">
        <f t="shared" si="6"/>
        <v>16</v>
      </c>
      <c r="U32" s="52"/>
      <c r="V32" s="42"/>
      <c r="W32" s="16"/>
      <c r="X32" s="43"/>
      <c r="Y32" s="43"/>
      <c r="Z32" s="43"/>
    </row>
    <row r="33" ht="24.75" customHeight="1">
      <c r="A33" s="53">
        <v>14.0</v>
      </c>
      <c r="B33" s="60" t="s">
        <v>153</v>
      </c>
      <c r="C33" s="35" t="s">
        <v>18</v>
      </c>
      <c r="D33" s="36" t="s">
        <v>19</v>
      </c>
      <c r="E33" s="37" t="s">
        <v>154</v>
      </c>
      <c r="F33" s="38">
        <v>3.0</v>
      </c>
      <c r="G33" s="39">
        <f t="shared" si="7"/>
        <v>2</v>
      </c>
      <c r="H33" s="37" t="s">
        <v>155</v>
      </c>
      <c r="I33" s="38">
        <v>4.0</v>
      </c>
      <c r="J33" s="39">
        <f t="shared" si="2"/>
        <v>2.666666667</v>
      </c>
      <c r="K33" s="37" t="s">
        <v>156</v>
      </c>
      <c r="L33" s="38">
        <v>4.0</v>
      </c>
      <c r="M33" s="39">
        <f t="shared" si="3"/>
        <v>2.666666667</v>
      </c>
      <c r="N33" s="37" t="s">
        <v>157</v>
      </c>
      <c r="O33" s="38">
        <v>3.0</v>
      </c>
      <c r="P33" s="39">
        <f t="shared" si="4"/>
        <v>2</v>
      </c>
      <c r="Q33" s="37" t="s">
        <v>158</v>
      </c>
      <c r="R33" s="38">
        <v>4.0</v>
      </c>
      <c r="S33" s="39">
        <f t="shared" si="8"/>
        <v>2.666666667</v>
      </c>
      <c r="T33" s="40">
        <f t="shared" si="6"/>
        <v>18</v>
      </c>
      <c r="U33" s="41">
        <f>T33+T34</f>
        <v>21</v>
      </c>
      <c r="V33" s="42">
        <f>G33+G34+J33+J34+M33+M34+P33+P34+S33+S34</f>
        <v>14</v>
      </c>
      <c r="W33" s="16"/>
      <c r="X33" s="43"/>
      <c r="Y33" s="43"/>
      <c r="Z33" s="43"/>
    </row>
    <row r="34" ht="15.75" customHeight="1">
      <c r="A34" s="56"/>
      <c r="B34" s="45"/>
      <c r="C34" s="46">
        <v>1998.0</v>
      </c>
      <c r="D34" s="47" t="s">
        <v>25</v>
      </c>
      <c r="E34" s="76" t="s">
        <v>159</v>
      </c>
      <c r="F34" s="49"/>
      <c r="G34" s="50">
        <f t="shared" si="7"/>
        <v>0</v>
      </c>
      <c r="H34" s="48" t="s">
        <v>160</v>
      </c>
      <c r="I34" s="49">
        <v>3.0</v>
      </c>
      <c r="J34" s="50">
        <f t="shared" si="2"/>
        <v>2</v>
      </c>
      <c r="K34" s="76" t="s">
        <v>159</v>
      </c>
      <c r="L34" s="49"/>
      <c r="M34" s="50">
        <f t="shared" si="3"/>
        <v>0</v>
      </c>
      <c r="N34" s="48"/>
      <c r="O34" s="49"/>
      <c r="P34" s="50">
        <f t="shared" si="4"/>
        <v>0</v>
      </c>
      <c r="Q34" s="76" t="s">
        <v>159</v>
      </c>
      <c r="R34" s="49"/>
      <c r="S34" s="50">
        <f t="shared" si="8"/>
        <v>0</v>
      </c>
      <c r="T34" s="51">
        <f t="shared" si="6"/>
        <v>3</v>
      </c>
      <c r="U34" s="52"/>
      <c r="V34" s="42"/>
      <c r="W34" s="77"/>
      <c r="X34" s="43"/>
      <c r="Y34" s="43"/>
      <c r="Z34" s="43"/>
    </row>
    <row r="35" ht="15.75" customHeight="1">
      <c r="A35" s="33">
        <v>15.0</v>
      </c>
      <c r="B35" s="34" t="s">
        <v>161</v>
      </c>
      <c r="C35" s="54"/>
      <c r="D35" s="36" t="s">
        <v>19</v>
      </c>
      <c r="E35" s="37" t="s">
        <v>162</v>
      </c>
      <c r="F35" s="38">
        <v>3.0</v>
      </c>
      <c r="G35" s="39">
        <f t="shared" si="7"/>
        <v>2</v>
      </c>
      <c r="H35" s="37" t="s">
        <v>163</v>
      </c>
      <c r="I35" s="38">
        <v>4.0</v>
      </c>
      <c r="J35" s="39">
        <f t="shared" si="2"/>
        <v>2.666666667</v>
      </c>
      <c r="K35" s="37" t="s">
        <v>164</v>
      </c>
      <c r="L35" s="38">
        <v>4.0</v>
      </c>
      <c r="M35" s="39">
        <f t="shared" si="3"/>
        <v>2.666666667</v>
      </c>
      <c r="N35" s="37" t="s">
        <v>165</v>
      </c>
      <c r="O35" s="38">
        <v>4.0</v>
      </c>
      <c r="P35" s="39">
        <f t="shared" si="4"/>
        <v>2.666666667</v>
      </c>
      <c r="Q35" s="37" t="s">
        <v>166</v>
      </c>
      <c r="R35" s="38">
        <v>3.0</v>
      </c>
      <c r="S35" s="39">
        <f t="shared" si="8"/>
        <v>2</v>
      </c>
      <c r="T35" s="40">
        <f t="shared" si="6"/>
        <v>18</v>
      </c>
      <c r="U35" s="41">
        <f>T35+T36</f>
        <v>37</v>
      </c>
      <c r="V35" s="42">
        <f>G35+G36+J35+J36+M35+M36+P35+P36+S35+S36</f>
        <v>24.66666667</v>
      </c>
      <c r="W35" s="16"/>
      <c r="X35" s="43"/>
      <c r="Y35" s="43"/>
      <c r="Z35" s="43"/>
    </row>
    <row r="36" ht="15.75" customHeight="1">
      <c r="A36" s="44"/>
      <c r="B36" s="57"/>
      <c r="C36" s="58"/>
      <c r="D36" s="47" t="s">
        <v>25</v>
      </c>
      <c r="E36" s="48" t="s">
        <v>167</v>
      </c>
      <c r="F36" s="49">
        <v>4.0</v>
      </c>
      <c r="G36" s="50">
        <f t="shared" si="7"/>
        <v>2.666666667</v>
      </c>
      <c r="H36" s="48" t="s">
        <v>168</v>
      </c>
      <c r="I36" s="49">
        <v>3.0</v>
      </c>
      <c r="J36" s="50">
        <f t="shared" si="2"/>
        <v>2</v>
      </c>
      <c r="K36" s="48" t="s">
        <v>169</v>
      </c>
      <c r="L36" s="49">
        <v>4.0</v>
      </c>
      <c r="M36" s="50">
        <f t="shared" si="3"/>
        <v>2.666666667</v>
      </c>
      <c r="N36" s="48" t="s">
        <v>170</v>
      </c>
      <c r="O36" s="49">
        <v>4.0</v>
      </c>
      <c r="P36" s="50">
        <f t="shared" si="4"/>
        <v>2.666666667</v>
      </c>
      <c r="Q36" s="48" t="s">
        <v>171</v>
      </c>
      <c r="R36" s="49">
        <v>4.0</v>
      </c>
      <c r="S36" s="50">
        <f t="shared" si="8"/>
        <v>2.666666667</v>
      </c>
      <c r="T36" s="51">
        <f t="shared" si="6"/>
        <v>19</v>
      </c>
      <c r="U36" s="52"/>
      <c r="V36" s="42"/>
      <c r="W36" s="77"/>
      <c r="X36" s="43"/>
      <c r="Y36" s="43"/>
      <c r="Z36" s="43"/>
    </row>
    <row r="37" ht="24.75" customHeight="1">
      <c r="A37" s="53">
        <v>16.0</v>
      </c>
      <c r="B37" s="34" t="s">
        <v>172</v>
      </c>
      <c r="C37" s="54"/>
      <c r="D37" s="36" t="s">
        <v>19</v>
      </c>
      <c r="E37" s="78" t="s">
        <v>173</v>
      </c>
      <c r="F37" s="79">
        <v>3.0</v>
      </c>
      <c r="G37" s="39">
        <f>F37*45/60</f>
        <v>2.25</v>
      </c>
      <c r="H37" s="78" t="s">
        <v>174</v>
      </c>
      <c r="I37" s="79">
        <v>3.0</v>
      </c>
      <c r="J37" s="70">
        <f>I37*45/60</f>
        <v>2.25</v>
      </c>
      <c r="K37" s="78" t="s">
        <v>175</v>
      </c>
      <c r="L37" s="63">
        <v>4.0</v>
      </c>
      <c r="M37" s="39">
        <f>L37*45/60</f>
        <v>3</v>
      </c>
      <c r="N37" s="75" t="s">
        <v>176</v>
      </c>
      <c r="O37" s="38">
        <v>3.0</v>
      </c>
      <c r="P37" s="39">
        <f t="shared" si="4"/>
        <v>2</v>
      </c>
      <c r="Q37" s="78" t="s">
        <v>177</v>
      </c>
      <c r="R37" s="63">
        <v>4.0</v>
      </c>
      <c r="S37" s="39">
        <f>R37*45/60</f>
        <v>3</v>
      </c>
      <c r="T37" s="40">
        <f t="shared" si="6"/>
        <v>17</v>
      </c>
      <c r="U37" s="41">
        <f>T37+T38</f>
        <v>26</v>
      </c>
      <c r="V37" s="42">
        <f>G37+G38+J37+J38+M37+M38+P37+P38+S37+S38</f>
        <v>18.5</v>
      </c>
      <c r="W37" s="74" t="s">
        <v>178</v>
      </c>
      <c r="X37" s="43"/>
      <c r="Y37" s="43"/>
      <c r="Z37" s="43"/>
    </row>
    <row r="38" ht="15.75" customHeight="1">
      <c r="A38" s="56"/>
      <c r="B38" s="45"/>
      <c r="C38" s="58"/>
      <c r="D38" s="47" t="s">
        <v>25</v>
      </c>
      <c r="E38" s="64" t="s">
        <v>179</v>
      </c>
      <c r="F38" s="65">
        <v>4.0</v>
      </c>
      <c r="G38" s="50">
        <f t="shared" ref="G38:G41" si="9">F38*40/60</f>
        <v>2.666666667</v>
      </c>
      <c r="H38" s="66" t="s">
        <v>180</v>
      </c>
      <c r="I38" s="49"/>
      <c r="J38" s="50">
        <f t="shared" ref="J38:J41" si="10">I38*40/60</f>
        <v>0</v>
      </c>
      <c r="K38" s="80" t="s">
        <v>181</v>
      </c>
      <c r="L38" s="49">
        <v>2.0</v>
      </c>
      <c r="M38" s="50">
        <f t="shared" ref="M38:M39" si="11">L38*40/60</f>
        <v>1.333333333</v>
      </c>
      <c r="N38" s="66" t="s">
        <v>180</v>
      </c>
      <c r="O38" s="49"/>
      <c r="P38" s="50">
        <f t="shared" si="4"/>
        <v>0</v>
      </c>
      <c r="Q38" s="64" t="s">
        <v>182</v>
      </c>
      <c r="R38" s="65">
        <v>3.0</v>
      </c>
      <c r="S38" s="50">
        <f t="shared" ref="S38:S40" si="12">R38*40/60</f>
        <v>2</v>
      </c>
      <c r="T38" s="51">
        <f t="shared" si="6"/>
        <v>9</v>
      </c>
      <c r="U38" s="52"/>
      <c r="V38" s="42"/>
      <c r="W38" s="16"/>
      <c r="X38" s="43"/>
      <c r="Y38" s="43"/>
      <c r="Z38" s="43"/>
    </row>
    <row r="39" ht="24.75" customHeight="1">
      <c r="A39" s="33">
        <v>17.0</v>
      </c>
      <c r="B39" s="34" t="s">
        <v>183</v>
      </c>
      <c r="C39" s="54"/>
      <c r="D39" s="36" t="s">
        <v>19</v>
      </c>
      <c r="E39" s="37" t="s">
        <v>184</v>
      </c>
      <c r="F39" s="38">
        <v>3.0</v>
      </c>
      <c r="G39" s="39">
        <f t="shared" si="9"/>
        <v>2</v>
      </c>
      <c r="H39" s="67" t="s">
        <v>185</v>
      </c>
      <c r="I39" s="68">
        <v>4.0</v>
      </c>
      <c r="J39" s="39">
        <f t="shared" si="10"/>
        <v>2.666666667</v>
      </c>
      <c r="K39" s="37" t="s">
        <v>186</v>
      </c>
      <c r="L39" s="38">
        <v>4.0</v>
      </c>
      <c r="M39" s="39">
        <f t="shared" si="11"/>
        <v>2.666666667</v>
      </c>
      <c r="N39" s="67" t="s">
        <v>187</v>
      </c>
      <c r="O39" s="38">
        <v>4.0</v>
      </c>
      <c r="P39" s="39">
        <f t="shared" si="4"/>
        <v>2.666666667</v>
      </c>
      <c r="Q39" s="67" t="s">
        <v>188</v>
      </c>
      <c r="R39" s="38">
        <v>4.0</v>
      </c>
      <c r="S39" s="39">
        <f t="shared" si="12"/>
        <v>2.666666667</v>
      </c>
      <c r="T39" s="40">
        <f t="shared" si="6"/>
        <v>19</v>
      </c>
      <c r="U39" s="41">
        <f>T39+T40</f>
        <v>34</v>
      </c>
      <c r="V39" s="42">
        <f>G39+G40+J39+J40+M39+M40+P39+P40+S39+S40</f>
        <v>23</v>
      </c>
      <c r="W39" s="16"/>
      <c r="X39" s="43"/>
      <c r="Y39" s="43"/>
      <c r="Z39" s="43"/>
    </row>
    <row r="40" ht="15.75" customHeight="1">
      <c r="A40" s="44"/>
      <c r="B40" s="45"/>
      <c r="C40" s="58"/>
      <c r="D40" s="47" t="s">
        <v>25</v>
      </c>
      <c r="E40" s="48" t="s">
        <v>189</v>
      </c>
      <c r="F40" s="49">
        <v>4.0</v>
      </c>
      <c r="G40" s="50">
        <f t="shared" si="9"/>
        <v>2.666666667</v>
      </c>
      <c r="H40" s="48" t="s">
        <v>190</v>
      </c>
      <c r="I40" s="49">
        <v>3.0</v>
      </c>
      <c r="J40" s="50">
        <f t="shared" si="10"/>
        <v>2</v>
      </c>
      <c r="K40" s="64" t="s">
        <v>191</v>
      </c>
      <c r="L40" s="65">
        <v>4.0</v>
      </c>
      <c r="M40" s="50">
        <f t="shared" ref="M40:M44" si="13">L40*45/60</f>
        <v>3</v>
      </c>
      <c r="N40" s="48" t="s">
        <v>192</v>
      </c>
      <c r="O40" s="49">
        <v>4.0</v>
      </c>
      <c r="P40" s="50">
        <f t="shared" si="4"/>
        <v>2.666666667</v>
      </c>
      <c r="Q40" s="59" t="s">
        <v>35</v>
      </c>
      <c r="R40" s="49"/>
      <c r="S40" s="50">
        <f t="shared" si="12"/>
        <v>0</v>
      </c>
      <c r="T40" s="51">
        <f t="shared" si="6"/>
        <v>15</v>
      </c>
      <c r="U40" s="52"/>
      <c r="V40" s="42"/>
      <c r="W40" s="16"/>
      <c r="X40" s="43"/>
      <c r="Y40" s="43"/>
      <c r="Z40" s="43"/>
    </row>
    <row r="41" ht="24.75" customHeight="1">
      <c r="A41" s="53">
        <v>18.0</v>
      </c>
      <c r="B41" s="34" t="s">
        <v>193</v>
      </c>
      <c r="C41" s="54"/>
      <c r="D41" s="36" t="s">
        <v>19</v>
      </c>
      <c r="E41" s="37"/>
      <c r="F41" s="38"/>
      <c r="G41" s="39">
        <f t="shared" si="9"/>
        <v>0</v>
      </c>
      <c r="H41" s="37" t="s">
        <v>194</v>
      </c>
      <c r="I41" s="38">
        <v>5.0</v>
      </c>
      <c r="J41" s="39">
        <f t="shared" si="10"/>
        <v>3.333333333</v>
      </c>
      <c r="K41" s="78" t="s">
        <v>195</v>
      </c>
      <c r="L41" s="79">
        <v>4.0</v>
      </c>
      <c r="M41" s="39">
        <f t="shared" si="13"/>
        <v>3</v>
      </c>
      <c r="N41" s="67" t="s">
        <v>196</v>
      </c>
      <c r="O41" s="68">
        <v>3.0</v>
      </c>
      <c r="P41" s="39">
        <f t="shared" si="4"/>
        <v>2</v>
      </c>
      <c r="Q41" s="78" t="s">
        <v>197</v>
      </c>
      <c r="R41" s="63">
        <v>3.0</v>
      </c>
      <c r="S41" s="39">
        <f t="shared" ref="S41:S43" si="14">R41*45/60</f>
        <v>2.25</v>
      </c>
      <c r="T41" s="40">
        <f t="shared" si="6"/>
        <v>15</v>
      </c>
      <c r="U41" s="41">
        <f>T41+T42</f>
        <v>32</v>
      </c>
      <c r="V41" s="42">
        <f>G41+G42+J41+J42+M41+M42+P41+P42+S41+S42</f>
        <v>23</v>
      </c>
      <c r="W41" s="16"/>
      <c r="X41" s="43"/>
      <c r="Y41" s="43"/>
      <c r="Z41" s="43"/>
    </row>
    <row r="42" ht="15.75" customHeight="1">
      <c r="A42" s="56"/>
      <c r="B42" s="45"/>
      <c r="C42" s="58"/>
      <c r="D42" s="47" t="s">
        <v>25</v>
      </c>
      <c r="E42" s="64" t="s">
        <v>198</v>
      </c>
      <c r="F42" s="65">
        <v>3.0</v>
      </c>
      <c r="G42" s="50">
        <f t="shared" ref="G42:G44" si="15">F42*45/60</f>
        <v>2.25</v>
      </c>
      <c r="H42" s="64" t="s">
        <v>199</v>
      </c>
      <c r="I42" s="65">
        <v>3.0</v>
      </c>
      <c r="J42" s="50">
        <f>I42*45/60</f>
        <v>2.25</v>
      </c>
      <c r="K42" s="64" t="s">
        <v>200</v>
      </c>
      <c r="L42" s="65">
        <v>4.0</v>
      </c>
      <c r="M42" s="50">
        <f t="shared" si="13"/>
        <v>3</v>
      </c>
      <c r="N42" s="48" t="s">
        <v>201</v>
      </c>
      <c r="O42" s="49">
        <v>4.0</v>
      </c>
      <c r="P42" s="50">
        <f t="shared" si="4"/>
        <v>2.666666667</v>
      </c>
      <c r="Q42" s="64" t="s">
        <v>202</v>
      </c>
      <c r="R42" s="65">
        <v>3.0</v>
      </c>
      <c r="S42" s="50">
        <f t="shared" si="14"/>
        <v>2.25</v>
      </c>
      <c r="T42" s="51">
        <f t="shared" si="6"/>
        <v>17</v>
      </c>
      <c r="U42" s="52"/>
      <c r="V42" s="42"/>
      <c r="W42" s="16"/>
      <c r="X42" s="43"/>
      <c r="Y42" s="43"/>
      <c r="Z42" s="43"/>
    </row>
    <row r="43" ht="15.75" customHeight="1">
      <c r="A43" s="33">
        <v>19.0</v>
      </c>
      <c r="B43" s="34" t="s">
        <v>203</v>
      </c>
      <c r="C43" s="54"/>
      <c r="D43" s="36" t="s">
        <v>19</v>
      </c>
      <c r="E43" s="78" t="s">
        <v>204</v>
      </c>
      <c r="F43" s="79">
        <v>3.0</v>
      </c>
      <c r="G43" s="39">
        <f t="shared" si="15"/>
        <v>2.25</v>
      </c>
      <c r="H43" s="81" t="s">
        <v>205</v>
      </c>
      <c r="I43" s="38"/>
      <c r="J43" s="39">
        <f>I43*40/60</f>
        <v>0</v>
      </c>
      <c r="K43" s="62" t="s">
        <v>206</v>
      </c>
      <c r="L43" s="63">
        <v>2.0</v>
      </c>
      <c r="M43" s="39">
        <f t="shared" si="13"/>
        <v>1.5</v>
      </c>
      <c r="N43" s="81" t="s">
        <v>205</v>
      </c>
      <c r="O43" s="38"/>
      <c r="P43" s="39">
        <f t="shared" si="4"/>
        <v>0</v>
      </c>
      <c r="Q43" s="62" t="s">
        <v>207</v>
      </c>
      <c r="R43" s="63">
        <v>5.0</v>
      </c>
      <c r="S43" s="39">
        <f t="shared" si="14"/>
        <v>3.75</v>
      </c>
      <c r="T43" s="40">
        <f t="shared" si="6"/>
        <v>10</v>
      </c>
      <c r="U43" s="41">
        <f>T43+T44</f>
        <v>26</v>
      </c>
      <c r="V43" s="42">
        <f>G43+G44+J43+J44+M43+M44+P43+P44+S43+S44</f>
        <v>19.25</v>
      </c>
      <c r="W43" s="16"/>
      <c r="X43" s="43"/>
      <c r="Y43" s="43"/>
      <c r="Z43" s="43"/>
    </row>
    <row r="44" ht="15.75" customHeight="1">
      <c r="A44" s="44"/>
      <c r="B44" s="45"/>
      <c r="C44" s="58"/>
      <c r="D44" s="47" t="s">
        <v>25</v>
      </c>
      <c r="E44" s="64" t="s">
        <v>208</v>
      </c>
      <c r="F44" s="65">
        <v>3.0</v>
      </c>
      <c r="G44" s="50">
        <f t="shared" si="15"/>
        <v>2.25</v>
      </c>
      <c r="H44" s="64" t="s">
        <v>209</v>
      </c>
      <c r="I44" s="65">
        <v>3.0</v>
      </c>
      <c r="J44" s="50">
        <f>I44*45/60</f>
        <v>2.25</v>
      </c>
      <c r="K44" s="64" t="s">
        <v>210</v>
      </c>
      <c r="L44" s="65">
        <v>3.0</v>
      </c>
      <c r="M44" s="50">
        <f t="shared" si="13"/>
        <v>2.25</v>
      </c>
      <c r="N44" s="64" t="s">
        <v>211</v>
      </c>
      <c r="O44" s="65">
        <v>4.0</v>
      </c>
      <c r="P44" s="50">
        <f>O44*45/60</f>
        <v>3</v>
      </c>
      <c r="Q44" s="64" t="s">
        <v>212</v>
      </c>
      <c r="R44" s="65">
        <v>3.0</v>
      </c>
      <c r="S44" s="50">
        <f t="shared" ref="S44:S87" si="16">R44*40/60</f>
        <v>2</v>
      </c>
      <c r="T44" s="51">
        <f t="shared" si="6"/>
        <v>16</v>
      </c>
      <c r="U44" s="52"/>
      <c r="V44" s="42"/>
      <c r="W44" s="16"/>
      <c r="X44" s="43"/>
      <c r="Y44" s="43"/>
      <c r="Z44" s="43"/>
    </row>
    <row r="45" ht="24.75" customHeight="1">
      <c r="A45" s="71">
        <v>20.0</v>
      </c>
      <c r="B45" s="34" t="s">
        <v>213</v>
      </c>
      <c r="C45" s="35" t="s">
        <v>18</v>
      </c>
      <c r="D45" s="36" t="s">
        <v>19</v>
      </c>
      <c r="E45" s="37" t="s">
        <v>214</v>
      </c>
      <c r="F45" s="38">
        <v>3.0</v>
      </c>
      <c r="G45" s="39">
        <f t="shared" ref="G45:G48" si="17">F45*40/60</f>
        <v>2</v>
      </c>
      <c r="H45" s="37" t="s">
        <v>215</v>
      </c>
      <c r="I45" s="38">
        <v>3.0</v>
      </c>
      <c r="J45" s="39">
        <f t="shared" ref="J45:J49" si="18">I45*40/60</f>
        <v>2</v>
      </c>
      <c r="K45" s="67" t="s">
        <v>216</v>
      </c>
      <c r="L45" s="68">
        <v>3.0</v>
      </c>
      <c r="M45" s="39">
        <f t="shared" ref="M45:M88" si="19">L45*40/60</f>
        <v>2</v>
      </c>
      <c r="N45" s="37" t="s">
        <v>217</v>
      </c>
      <c r="O45" s="38">
        <v>4.0</v>
      </c>
      <c r="P45" s="39">
        <f t="shared" ref="P45:P89" si="20">O45*40/60</f>
        <v>2.666666667</v>
      </c>
      <c r="Q45" s="37" t="s">
        <v>218</v>
      </c>
      <c r="R45" s="38">
        <v>4.0</v>
      </c>
      <c r="S45" s="39">
        <f t="shared" si="16"/>
        <v>2.666666667</v>
      </c>
      <c r="T45" s="40">
        <f t="shared" si="6"/>
        <v>17</v>
      </c>
      <c r="U45" s="41">
        <f>T45+T46</f>
        <v>33</v>
      </c>
      <c r="V45" s="42">
        <f>G45+G46+J45+J46+M45+M46+P45+P46+S45+S46</f>
        <v>22</v>
      </c>
      <c r="W45" s="16"/>
      <c r="X45" s="43"/>
      <c r="Y45" s="43"/>
      <c r="Z45" s="43"/>
    </row>
    <row r="46" ht="15.75" customHeight="1">
      <c r="A46" s="73"/>
      <c r="B46" s="45"/>
      <c r="C46" s="46">
        <v>1996.0</v>
      </c>
      <c r="D46" s="47" t="s">
        <v>25</v>
      </c>
      <c r="E46" s="48" t="s">
        <v>219</v>
      </c>
      <c r="F46" s="49">
        <v>2.0</v>
      </c>
      <c r="G46" s="50">
        <f t="shared" si="17"/>
        <v>1.333333333</v>
      </c>
      <c r="H46" s="48" t="s">
        <v>220</v>
      </c>
      <c r="I46" s="49">
        <v>4.0</v>
      </c>
      <c r="J46" s="50">
        <f t="shared" si="18"/>
        <v>2.666666667</v>
      </c>
      <c r="K46" s="48" t="s">
        <v>221</v>
      </c>
      <c r="L46" s="49">
        <v>4.0</v>
      </c>
      <c r="M46" s="50">
        <f t="shared" si="19"/>
        <v>2.666666667</v>
      </c>
      <c r="N46" s="48" t="s">
        <v>222</v>
      </c>
      <c r="O46" s="49">
        <v>3.0</v>
      </c>
      <c r="P46" s="50">
        <f t="shared" si="20"/>
        <v>2</v>
      </c>
      <c r="Q46" s="48" t="s">
        <v>223</v>
      </c>
      <c r="R46" s="49">
        <v>3.0</v>
      </c>
      <c r="S46" s="50">
        <f t="shared" si="16"/>
        <v>2</v>
      </c>
      <c r="T46" s="51">
        <f t="shared" si="6"/>
        <v>16</v>
      </c>
      <c r="U46" s="52"/>
      <c r="V46" s="42"/>
      <c r="W46" s="16"/>
      <c r="X46" s="43"/>
      <c r="Y46" s="43"/>
      <c r="Z46" s="43"/>
    </row>
    <row r="47" ht="24.75" customHeight="1">
      <c r="A47" s="33">
        <v>21.0</v>
      </c>
      <c r="B47" s="34" t="s">
        <v>224</v>
      </c>
      <c r="C47" s="35" t="s">
        <v>18</v>
      </c>
      <c r="D47" s="36" t="s">
        <v>19</v>
      </c>
      <c r="E47" s="37" t="s">
        <v>225</v>
      </c>
      <c r="F47" s="38">
        <v>3.0</v>
      </c>
      <c r="G47" s="39">
        <f t="shared" si="17"/>
        <v>2</v>
      </c>
      <c r="H47" s="67" t="s">
        <v>226</v>
      </c>
      <c r="I47" s="68">
        <v>4.0</v>
      </c>
      <c r="J47" s="70">
        <f t="shared" si="18"/>
        <v>2.666666667</v>
      </c>
      <c r="K47" s="67" t="s">
        <v>227</v>
      </c>
      <c r="L47" s="68">
        <v>4.0</v>
      </c>
      <c r="M47" s="70">
        <f t="shared" si="19"/>
        <v>2.666666667</v>
      </c>
      <c r="N47" s="67" t="s">
        <v>228</v>
      </c>
      <c r="O47" s="68">
        <v>4.0</v>
      </c>
      <c r="P47" s="70">
        <f t="shared" si="20"/>
        <v>2.666666667</v>
      </c>
      <c r="Q47" s="67" t="s">
        <v>229</v>
      </c>
      <c r="R47" s="68">
        <v>4.0</v>
      </c>
      <c r="S47" s="70">
        <f t="shared" si="16"/>
        <v>2.666666667</v>
      </c>
      <c r="T47" s="40">
        <f t="shared" si="6"/>
        <v>19</v>
      </c>
      <c r="U47" s="41">
        <f>T47+T48</f>
        <v>31</v>
      </c>
      <c r="V47" s="42">
        <f>G47+G48+J47+J48+M47+M48+P47+P48+S47+S48</f>
        <v>20.66666667</v>
      </c>
      <c r="W47" s="16"/>
      <c r="X47" s="43"/>
      <c r="Y47" s="43"/>
      <c r="Z47" s="43"/>
    </row>
    <row r="48" ht="15.75" customHeight="1">
      <c r="A48" s="44"/>
      <c r="B48" s="45"/>
      <c r="C48" s="46">
        <v>1997.0</v>
      </c>
      <c r="D48" s="47" t="s">
        <v>25</v>
      </c>
      <c r="E48" s="48" t="s">
        <v>230</v>
      </c>
      <c r="F48" s="49">
        <v>3.0</v>
      </c>
      <c r="G48" s="50">
        <f t="shared" si="17"/>
        <v>2</v>
      </c>
      <c r="H48" s="82" t="s">
        <v>231</v>
      </c>
      <c r="I48" s="83">
        <v>3.0</v>
      </c>
      <c r="J48" s="50">
        <f t="shared" si="18"/>
        <v>2</v>
      </c>
      <c r="K48" s="48" t="s">
        <v>232</v>
      </c>
      <c r="L48" s="49">
        <v>3.0</v>
      </c>
      <c r="M48" s="50">
        <f t="shared" si="19"/>
        <v>2</v>
      </c>
      <c r="N48" s="48" t="s">
        <v>233</v>
      </c>
      <c r="O48" s="49">
        <v>3.0</v>
      </c>
      <c r="P48" s="50">
        <f t="shared" si="20"/>
        <v>2</v>
      </c>
      <c r="Q48" s="48"/>
      <c r="R48" s="49"/>
      <c r="S48" s="50">
        <f t="shared" si="16"/>
        <v>0</v>
      </c>
      <c r="T48" s="51">
        <f t="shared" si="6"/>
        <v>12</v>
      </c>
      <c r="U48" s="52"/>
      <c r="V48" s="42"/>
      <c r="W48" s="16"/>
      <c r="X48" s="43"/>
      <c r="Y48" s="43"/>
      <c r="Z48" s="43"/>
    </row>
    <row r="49" ht="15.75" customHeight="1">
      <c r="A49" s="53">
        <v>22.0</v>
      </c>
      <c r="B49" s="34" t="s">
        <v>234</v>
      </c>
      <c r="C49" s="54"/>
      <c r="D49" s="36" t="s">
        <v>19</v>
      </c>
      <c r="E49" s="62" t="s">
        <v>235</v>
      </c>
      <c r="F49" s="63">
        <v>4.0</v>
      </c>
      <c r="G49" s="39">
        <f t="shared" ref="G49:G50" si="21">F49*45/60</f>
        <v>3</v>
      </c>
      <c r="H49" s="37" t="s">
        <v>236</v>
      </c>
      <c r="I49" s="38"/>
      <c r="J49" s="39">
        <f t="shared" si="18"/>
        <v>0</v>
      </c>
      <c r="K49" s="37" t="s">
        <v>237</v>
      </c>
      <c r="L49" s="38">
        <v>4.0</v>
      </c>
      <c r="M49" s="39">
        <f t="shared" si="19"/>
        <v>2.666666667</v>
      </c>
      <c r="N49" s="37" t="s">
        <v>238</v>
      </c>
      <c r="O49" s="38">
        <v>4.0</v>
      </c>
      <c r="P49" s="39">
        <f t="shared" si="20"/>
        <v>2.666666667</v>
      </c>
      <c r="Q49" s="37" t="s">
        <v>239</v>
      </c>
      <c r="R49" s="38">
        <v>4.0</v>
      </c>
      <c r="S49" s="39">
        <f t="shared" si="16"/>
        <v>2.666666667</v>
      </c>
      <c r="T49" s="40">
        <f t="shared" si="6"/>
        <v>16</v>
      </c>
      <c r="U49" s="41">
        <f>T49+T50</f>
        <v>31</v>
      </c>
      <c r="V49" s="42">
        <f>G49+G50+J49+J50+M49+M50+P49+P50+S49+S50</f>
        <v>21.5</v>
      </c>
      <c r="W49" s="16"/>
      <c r="X49" s="43"/>
      <c r="Y49" s="43"/>
      <c r="Z49" s="43"/>
    </row>
    <row r="50" ht="15.75" customHeight="1">
      <c r="A50" s="56"/>
      <c r="B50" s="45" t="s">
        <v>240</v>
      </c>
      <c r="C50" s="58"/>
      <c r="D50" s="47" t="s">
        <v>25</v>
      </c>
      <c r="E50" s="64" t="s">
        <v>241</v>
      </c>
      <c r="F50" s="65">
        <v>3.0</v>
      </c>
      <c r="G50" s="50">
        <f t="shared" si="21"/>
        <v>2.25</v>
      </c>
      <c r="H50" s="64" t="s">
        <v>242</v>
      </c>
      <c r="I50" s="65">
        <v>3.0</v>
      </c>
      <c r="J50" s="50">
        <f>I50*45/60</f>
        <v>2.25</v>
      </c>
      <c r="K50" s="48" t="s">
        <v>243</v>
      </c>
      <c r="L50" s="49">
        <v>3.0</v>
      </c>
      <c r="M50" s="50">
        <f t="shared" si="19"/>
        <v>2</v>
      </c>
      <c r="N50" s="48" t="s">
        <v>244</v>
      </c>
      <c r="O50" s="49">
        <v>3.0</v>
      </c>
      <c r="P50" s="50">
        <f t="shared" si="20"/>
        <v>2</v>
      </c>
      <c r="Q50" s="48" t="s">
        <v>245</v>
      </c>
      <c r="R50" s="49">
        <v>3.0</v>
      </c>
      <c r="S50" s="50">
        <f t="shared" si="16"/>
        <v>2</v>
      </c>
      <c r="T50" s="51">
        <f t="shared" si="6"/>
        <v>15</v>
      </c>
      <c r="U50" s="52"/>
      <c r="V50" s="42"/>
      <c r="W50" s="16"/>
      <c r="X50" s="43"/>
      <c r="Y50" s="43"/>
      <c r="Z50" s="43"/>
    </row>
    <row r="51" ht="24.75" customHeight="1">
      <c r="A51" s="33">
        <v>23.0</v>
      </c>
      <c r="B51" s="60" t="s">
        <v>246</v>
      </c>
      <c r="C51" s="54"/>
      <c r="D51" s="36" t="s">
        <v>19</v>
      </c>
      <c r="E51" s="37" t="s">
        <v>247</v>
      </c>
      <c r="F51" s="38">
        <v>3.0</v>
      </c>
      <c r="G51" s="39">
        <f t="shared" ref="G51:G86" si="22">F51*40/60</f>
        <v>2</v>
      </c>
      <c r="H51" s="37" t="s">
        <v>248</v>
      </c>
      <c r="I51" s="38">
        <v>4.0</v>
      </c>
      <c r="J51" s="39">
        <f t="shared" ref="J51:J88" si="23">I51*40/60</f>
        <v>2.666666667</v>
      </c>
      <c r="K51" s="37" t="s">
        <v>249</v>
      </c>
      <c r="L51" s="38">
        <v>3.0</v>
      </c>
      <c r="M51" s="39">
        <f t="shared" si="19"/>
        <v>2</v>
      </c>
      <c r="N51" s="37"/>
      <c r="O51" s="38"/>
      <c r="P51" s="39">
        <f t="shared" si="20"/>
        <v>0</v>
      </c>
      <c r="Q51" s="37" t="s">
        <v>250</v>
      </c>
      <c r="R51" s="38">
        <v>3.0</v>
      </c>
      <c r="S51" s="39">
        <f t="shared" si="16"/>
        <v>2</v>
      </c>
      <c r="T51" s="40">
        <f t="shared" si="6"/>
        <v>13</v>
      </c>
      <c r="U51" s="41">
        <f>T51+T52</f>
        <v>30</v>
      </c>
      <c r="V51" s="42">
        <f>G51+G52+J51+J52+M51+M52+P51+P52+S51+S52</f>
        <v>20</v>
      </c>
      <c r="W51" s="72" t="s">
        <v>251</v>
      </c>
      <c r="X51" s="43"/>
      <c r="Y51" s="43"/>
      <c r="Z51" s="43"/>
    </row>
    <row r="52" ht="15.75" customHeight="1">
      <c r="A52" s="44"/>
      <c r="B52" s="45"/>
      <c r="C52" s="58"/>
      <c r="D52" s="47" t="s">
        <v>25</v>
      </c>
      <c r="E52" s="48" t="s">
        <v>252</v>
      </c>
      <c r="F52" s="49">
        <v>4.0</v>
      </c>
      <c r="G52" s="50">
        <f t="shared" si="22"/>
        <v>2.666666667</v>
      </c>
      <c r="H52" s="48" t="s">
        <v>253</v>
      </c>
      <c r="I52" s="49">
        <v>3.0</v>
      </c>
      <c r="J52" s="50">
        <f t="shared" si="23"/>
        <v>2</v>
      </c>
      <c r="K52" s="48" t="s">
        <v>254</v>
      </c>
      <c r="L52" s="49">
        <v>3.0</v>
      </c>
      <c r="M52" s="50">
        <f t="shared" si="19"/>
        <v>2</v>
      </c>
      <c r="N52" s="48" t="s">
        <v>255</v>
      </c>
      <c r="O52" s="49">
        <v>4.0</v>
      </c>
      <c r="P52" s="50">
        <f t="shared" si="20"/>
        <v>2.666666667</v>
      </c>
      <c r="Q52" s="48" t="s">
        <v>256</v>
      </c>
      <c r="R52" s="49">
        <v>3.0</v>
      </c>
      <c r="S52" s="50">
        <f t="shared" si="16"/>
        <v>2</v>
      </c>
      <c r="T52" s="51">
        <f t="shared" si="6"/>
        <v>17</v>
      </c>
      <c r="U52" s="52"/>
      <c r="V52" s="42"/>
      <c r="W52" s="84"/>
      <c r="X52" s="43"/>
      <c r="Y52" s="43"/>
      <c r="Z52" s="43"/>
    </row>
    <row r="53" ht="24.75" customHeight="1">
      <c r="A53" s="53">
        <v>24.0</v>
      </c>
      <c r="B53" s="60" t="s">
        <v>257</v>
      </c>
      <c r="C53" s="54"/>
      <c r="D53" s="36" t="s">
        <v>19</v>
      </c>
      <c r="E53" s="37" t="s">
        <v>258</v>
      </c>
      <c r="F53" s="38">
        <v>3.0</v>
      </c>
      <c r="G53" s="39">
        <f t="shared" si="22"/>
        <v>2</v>
      </c>
      <c r="H53" s="37" t="s">
        <v>259</v>
      </c>
      <c r="I53" s="38">
        <v>3.0</v>
      </c>
      <c r="J53" s="39">
        <f t="shared" si="23"/>
        <v>2</v>
      </c>
      <c r="K53" s="37" t="s">
        <v>260</v>
      </c>
      <c r="L53" s="38">
        <v>4.0</v>
      </c>
      <c r="M53" s="39">
        <f t="shared" si="19"/>
        <v>2.666666667</v>
      </c>
      <c r="N53" s="37"/>
      <c r="O53" s="38"/>
      <c r="P53" s="39">
        <f t="shared" si="20"/>
        <v>0</v>
      </c>
      <c r="Q53" s="37" t="s">
        <v>261</v>
      </c>
      <c r="R53" s="38">
        <v>4.0</v>
      </c>
      <c r="S53" s="39">
        <f t="shared" si="16"/>
        <v>2.666666667</v>
      </c>
      <c r="T53" s="40">
        <f t="shared" si="6"/>
        <v>14</v>
      </c>
      <c r="U53" s="41">
        <f>T53+T54</f>
        <v>32</v>
      </c>
      <c r="V53" s="42">
        <f>G53+G54+J53+J54+M53+M54+P53+P54+S53+S54</f>
        <v>21.33333333</v>
      </c>
      <c r="W53" s="72" t="s">
        <v>251</v>
      </c>
      <c r="X53" s="43"/>
      <c r="Y53" s="43"/>
      <c r="Z53" s="43"/>
    </row>
    <row r="54" ht="15.75" customHeight="1">
      <c r="A54" s="56"/>
      <c r="B54" s="45"/>
      <c r="C54" s="58"/>
      <c r="D54" s="47" t="s">
        <v>25</v>
      </c>
      <c r="E54" s="48" t="s">
        <v>262</v>
      </c>
      <c r="F54" s="49">
        <v>3.0</v>
      </c>
      <c r="G54" s="50">
        <f t="shared" si="22"/>
        <v>2</v>
      </c>
      <c r="H54" s="48" t="s">
        <v>263</v>
      </c>
      <c r="I54" s="49">
        <v>3.0</v>
      </c>
      <c r="J54" s="50">
        <f t="shared" si="23"/>
        <v>2</v>
      </c>
      <c r="K54" s="48" t="s">
        <v>264</v>
      </c>
      <c r="L54" s="49">
        <v>4.0</v>
      </c>
      <c r="M54" s="50">
        <f t="shared" si="19"/>
        <v>2.666666667</v>
      </c>
      <c r="N54" s="48" t="s">
        <v>265</v>
      </c>
      <c r="O54" s="49">
        <v>4.0</v>
      </c>
      <c r="P54" s="50">
        <f t="shared" si="20"/>
        <v>2.666666667</v>
      </c>
      <c r="Q54" s="48" t="s">
        <v>266</v>
      </c>
      <c r="R54" s="49">
        <v>4.0</v>
      </c>
      <c r="S54" s="50">
        <f t="shared" si="16"/>
        <v>2.666666667</v>
      </c>
      <c r="T54" s="51">
        <f t="shared" si="6"/>
        <v>18</v>
      </c>
      <c r="U54" s="52"/>
      <c r="V54" s="42"/>
      <c r="W54" s="16"/>
      <c r="X54" s="43"/>
      <c r="Y54" s="43"/>
      <c r="Z54" s="43"/>
    </row>
    <row r="55" ht="15.75" customHeight="1">
      <c r="A55" s="33">
        <v>25.0</v>
      </c>
      <c r="B55" s="34" t="s">
        <v>267</v>
      </c>
      <c r="C55" s="35" t="s">
        <v>18</v>
      </c>
      <c r="D55" s="36" t="s">
        <v>19</v>
      </c>
      <c r="E55" s="37" t="s">
        <v>268</v>
      </c>
      <c r="F55" s="38">
        <v>3.0</v>
      </c>
      <c r="G55" s="39">
        <f t="shared" si="22"/>
        <v>2</v>
      </c>
      <c r="H55" s="37" t="s">
        <v>269</v>
      </c>
      <c r="I55" s="38">
        <v>4.0</v>
      </c>
      <c r="J55" s="39">
        <f t="shared" si="23"/>
        <v>2.666666667</v>
      </c>
      <c r="K55" s="37" t="s">
        <v>270</v>
      </c>
      <c r="L55" s="38">
        <v>2.0</v>
      </c>
      <c r="M55" s="39">
        <f t="shared" si="19"/>
        <v>1.333333333</v>
      </c>
      <c r="N55" s="37" t="s">
        <v>271</v>
      </c>
      <c r="O55" s="38">
        <v>4.0</v>
      </c>
      <c r="P55" s="39">
        <f t="shared" si="20"/>
        <v>2.666666667</v>
      </c>
      <c r="Q55" s="37" t="s">
        <v>272</v>
      </c>
      <c r="R55" s="38">
        <v>2.0</v>
      </c>
      <c r="S55" s="39">
        <f t="shared" si="16"/>
        <v>1.333333333</v>
      </c>
      <c r="T55" s="40">
        <f t="shared" si="6"/>
        <v>15</v>
      </c>
      <c r="U55" s="41">
        <f>T55+T56</f>
        <v>27</v>
      </c>
      <c r="V55" s="42">
        <f>G55+G56+J55+J56+M55+M56+P55+P56+S55+S56</f>
        <v>18</v>
      </c>
      <c r="W55" s="16"/>
      <c r="X55" s="43"/>
      <c r="Y55" s="43"/>
      <c r="Z55" s="43"/>
    </row>
    <row r="56" ht="15.75" customHeight="1">
      <c r="A56" s="44"/>
      <c r="B56" s="45" t="s">
        <v>240</v>
      </c>
      <c r="C56" s="46">
        <v>1994.0</v>
      </c>
      <c r="D56" s="47" t="s">
        <v>25</v>
      </c>
      <c r="E56" s="48" t="s">
        <v>273</v>
      </c>
      <c r="F56" s="49">
        <v>3.0</v>
      </c>
      <c r="G56" s="50">
        <f t="shared" si="22"/>
        <v>2</v>
      </c>
      <c r="H56" s="48" t="s">
        <v>274</v>
      </c>
      <c r="I56" s="49">
        <v>3.0</v>
      </c>
      <c r="J56" s="50">
        <f t="shared" si="23"/>
        <v>2</v>
      </c>
      <c r="K56" s="48" t="s">
        <v>275</v>
      </c>
      <c r="L56" s="49">
        <v>3.0</v>
      </c>
      <c r="M56" s="50">
        <f t="shared" si="19"/>
        <v>2</v>
      </c>
      <c r="N56" s="48" t="s">
        <v>276</v>
      </c>
      <c r="O56" s="49">
        <v>3.0</v>
      </c>
      <c r="P56" s="50">
        <f t="shared" si="20"/>
        <v>2</v>
      </c>
      <c r="Q56" s="59" t="s">
        <v>35</v>
      </c>
      <c r="R56" s="49"/>
      <c r="S56" s="50">
        <f t="shared" si="16"/>
        <v>0</v>
      </c>
      <c r="T56" s="51">
        <f t="shared" si="6"/>
        <v>12</v>
      </c>
      <c r="U56" s="52"/>
      <c r="V56" s="42"/>
      <c r="W56" s="16"/>
      <c r="X56" s="43"/>
      <c r="Y56" s="43"/>
      <c r="Z56" s="43"/>
    </row>
    <row r="57" ht="15.75" customHeight="1">
      <c r="A57" s="53">
        <v>26.0</v>
      </c>
      <c r="B57" s="60" t="s">
        <v>277</v>
      </c>
      <c r="C57" s="35" t="s">
        <v>18</v>
      </c>
      <c r="D57" s="36" t="s">
        <v>19</v>
      </c>
      <c r="E57" s="55" t="s">
        <v>35</v>
      </c>
      <c r="F57" s="38"/>
      <c r="G57" s="39">
        <f t="shared" si="22"/>
        <v>0</v>
      </c>
      <c r="H57" s="67" t="s">
        <v>278</v>
      </c>
      <c r="I57" s="68">
        <v>4.0</v>
      </c>
      <c r="J57" s="39">
        <f t="shared" si="23"/>
        <v>2.666666667</v>
      </c>
      <c r="K57" s="67" t="s">
        <v>279</v>
      </c>
      <c r="L57" s="68">
        <v>4.0</v>
      </c>
      <c r="M57" s="39">
        <f t="shared" si="19"/>
        <v>2.666666667</v>
      </c>
      <c r="N57" s="67" t="s">
        <v>280</v>
      </c>
      <c r="O57" s="68">
        <v>4.0</v>
      </c>
      <c r="P57" s="39">
        <f t="shared" si="20"/>
        <v>2.666666667</v>
      </c>
      <c r="Q57" s="37" t="s">
        <v>281</v>
      </c>
      <c r="R57" s="38">
        <v>3.0</v>
      </c>
      <c r="S57" s="39">
        <f t="shared" si="16"/>
        <v>2</v>
      </c>
      <c r="T57" s="40">
        <f t="shared" si="6"/>
        <v>15</v>
      </c>
      <c r="U57" s="41">
        <f>T57+T58</f>
        <v>27</v>
      </c>
      <c r="V57" s="42">
        <f>G57+G58+J57+J58+M57+M58+P57+P58+S57+S58</f>
        <v>18</v>
      </c>
      <c r="W57" s="16"/>
      <c r="X57" s="43"/>
      <c r="Y57" s="43"/>
      <c r="Z57" s="43"/>
    </row>
    <row r="58" ht="15.75" customHeight="1">
      <c r="A58" s="56"/>
      <c r="B58" s="45"/>
      <c r="C58" s="46">
        <v>1992.0</v>
      </c>
      <c r="D58" s="47" t="s">
        <v>25</v>
      </c>
      <c r="E58" s="48" t="s">
        <v>282</v>
      </c>
      <c r="F58" s="49">
        <v>3.0</v>
      </c>
      <c r="G58" s="50">
        <f t="shared" si="22"/>
        <v>2</v>
      </c>
      <c r="H58" s="48" t="s">
        <v>283</v>
      </c>
      <c r="I58" s="49">
        <v>3.0</v>
      </c>
      <c r="J58" s="50">
        <f t="shared" si="23"/>
        <v>2</v>
      </c>
      <c r="K58" s="48" t="s">
        <v>284</v>
      </c>
      <c r="L58" s="49">
        <v>3.0</v>
      </c>
      <c r="M58" s="50">
        <f t="shared" si="19"/>
        <v>2</v>
      </c>
      <c r="N58" s="59" t="s">
        <v>35</v>
      </c>
      <c r="O58" s="49"/>
      <c r="P58" s="50">
        <f t="shared" si="20"/>
        <v>0</v>
      </c>
      <c r="Q58" s="48" t="s">
        <v>285</v>
      </c>
      <c r="R58" s="49">
        <v>3.0</v>
      </c>
      <c r="S58" s="50">
        <f t="shared" si="16"/>
        <v>2</v>
      </c>
      <c r="T58" s="51">
        <f t="shared" si="6"/>
        <v>12</v>
      </c>
      <c r="U58" s="52"/>
      <c r="V58" s="42"/>
      <c r="W58" s="16"/>
      <c r="X58" s="43"/>
      <c r="Y58" s="43"/>
      <c r="Z58" s="43"/>
    </row>
    <row r="59" ht="24.75" customHeight="1">
      <c r="A59" s="33">
        <v>27.0</v>
      </c>
      <c r="B59" s="34" t="s">
        <v>286</v>
      </c>
      <c r="C59" s="35" t="s">
        <v>18</v>
      </c>
      <c r="D59" s="36" t="s">
        <v>19</v>
      </c>
      <c r="E59" s="67" t="s">
        <v>287</v>
      </c>
      <c r="F59" s="68">
        <v>3.0</v>
      </c>
      <c r="G59" s="39">
        <f t="shared" si="22"/>
        <v>2</v>
      </c>
      <c r="H59" s="67" t="s">
        <v>288</v>
      </c>
      <c r="I59" s="68">
        <v>4.0</v>
      </c>
      <c r="J59" s="39">
        <f t="shared" si="23"/>
        <v>2.666666667</v>
      </c>
      <c r="K59" s="67" t="s">
        <v>289</v>
      </c>
      <c r="L59" s="68">
        <v>4.0</v>
      </c>
      <c r="M59" s="39">
        <f t="shared" si="19"/>
        <v>2.666666667</v>
      </c>
      <c r="N59" s="67" t="s">
        <v>290</v>
      </c>
      <c r="O59" s="68">
        <v>3.0</v>
      </c>
      <c r="P59" s="39">
        <f t="shared" si="20"/>
        <v>2</v>
      </c>
      <c r="Q59" s="67" t="s">
        <v>291</v>
      </c>
      <c r="R59" s="68">
        <v>4.0</v>
      </c>
      <c r="S59" s="39">
        <f t="shared" si="16"/>
        <v>2.666666667</v>
      </c>
      <c r="T59" s="40">
        <f t="shared" si="6"/>
        <v>18</v>
      </c>
      <c r="U59" s="41">
        <f>T59+T60</f>
        <v>35</v>
      </c>
      <c r="V59" s="42">
        <f>G59+G60+J59+J60+M59+M60+P59+P60+S59+S60</f>
        <v>23.33333333</v>
      </c>
      <c r="W59" s="16"/>
      <c r="X59" s="43"/>
      <c r="Y59" s="43"/>
      <c r="Z59" s="43"/>
    </row>
    <row r="60" ht="15.75" customHeight="1">
      <c r="A60" s="44"/>
      <c r="B60" s="45"/>
      <c r="C60" s="46">
        <v>1999.0</v>
      </c>
      <c r="D60" s="47" t="s">
        <v>25</v>
      </c>
      <c r="E60" s="48" t="s">
        <v>292</v>
      </c>
      <c r="F60" s="49">
        <v>4.0</v>
      </c>
      <c r="G60" s="50">
        <f t="shared" si="22"/>
        <v>2.666666667</v>
      </c>
      <c r="H60" s="48" t="s">
        <v>293</v>
      </c>
      <c r="I60" s="49">
        <v>4.0</v>
      </c>
      <c r="J60" s="50">
        <f t="shared" si="23"/>
        <v>2.666666667</v>
      </c>
      <c r="K60" s="48" t="s">
        <v>294</v>
      </c>
      <c r="L60" s="49">
        <v>4.0</v>
      </c>
      <c r="M60" s="50">
        <f t="shared" si="19"/>
        <v>2.666666667</v>
      </c>
      <c r="N60" s="48" t="s">
        <v>295</v>
      </c>
      <c r="O60" s="49">
        <v>3.0</v>
      </c>
      <c r="P60" s="50">
        <f t="shared" si="20"/>
        <v>2</v>
      </c>
      <c r="Q60" s="48" t="s">
        <v>296</v>
      </c>
      <c r="R60" s="49">
        <v>2.0</v>
      </c>
      <c r="S60" s="50">
        <f t="shared" si="16"/>
        <v>1.333333333</v>
      </c>
      <c r="T60" s="51">
        <f t="shared" si="6"/>
        <v>17</v>
      </c>
      <c r="U60" s="52"/>
      <c r="V60" s="42"/>
      <c r="W60" s="16"/>
      <c r="X60" s="43"/>
      <c r="Y60" s="43"/>
      <c r="Z60" s="43"/>
    </row>
    <row r="61" ht="24.75" customHeight="1">
      <c r="A61" s="53">
        <v>28.0</v>
      </c>
      <c r="B61" s="34" t="s">
        <v>297</v>
      </c>
      <c r="C61" s="35" t="s">
        <v>18</v>
      </c>
      <c r="D61" s="36" t="s">
        <v>19</v>
      </c>
      <c r="E61" s="37" t="s">
        <v>298</v>
      </c>
      <c r="F61" s="38">
        <v>3.0</v>
      </c>
      <c r="G61" s="39">
        <f t="shared" si="22"/>
        <v>2</v>
      </c>
      <c r="H61" s="37" t="s">
        <v>299</v>
      </c>
      <c r="I61" s="38">
        <v>4.0</v>
      </c>
      <c r="J61" s="39">
        <f t="shared" si="23"/>
        <v>2.666666667</v>
      </c>
      <c r="K61" s="67" t="s">
        <v>300</v>
      </c>
      <c r="L61" s="68">
        <v>4.0</v>
      </c>
      <c r="M61" s="39">
        <f t="shared" si="19"/>
        <v>2.666666667</v>
      </c>
      <c r="N61" s="37" t="s">
        <v>301</v>
      </c>
      <c r="O61" s="38">
        <v>4.0</v>
      </c>
      <c r="P61" s="39">
        <f t="shared" si="20"/>
        <v>2.666666667</v>
      </c>
      <c r="Q61" s="37" t="s">
        <v>302</v>
      </c>
      <c r="R61" s="38">
        <v>4.0</v>
      </c>
      <c r="S61" s="39">
        <f t="shared" si="16"/>
        <v>2.666666667</v>
      </c>
      <c r="T61" s="40">
        <f t="shared" si="6"/>
        <v>19</v>
      </c>
      <c r="U61" s="41">
        <f>T61+T62</f>
        <v>34</v>
      </c>
      <c r="V61" s="42">
        <f>G61+G62+J61+J62+M61+M62+P61+P62+S61+S62</f>
        <v>22.66666667</v>
      </c>
      <c r="W61" s="74" t="s">
        <v>178</v>
      </c>
      <c r="X61" s="43"/>
      <c r="Y61" s="43"/>
      <c r="Z61" s="43"/>
    </row>
    <row r="62" ht="15.75" customHeight="1">
      <c r="A62" s="56"/>
      <c r="B62" s="45"/>
      <c r="C62" s="46">
        <v>1996.0</v>
      </c>
      <c r="D62" s="47" t="s">
        <v>25</v>
      </c>
      <c r="E62" s="48" t="s">
        <v>303</v>
      </c>
      <c r="F62" s="49">
        <v>3.0</v>
      </c>
      <c r="G62" s="50">
        <f t="shared" si="22"/>
        <v>2</v>
      </c>
      <c r="H62" s="48" t="s">
        <v>304</v>
      </c>
      <c r="I62" s="49">
        <v>3.0</v>
      </c>
      <c r="J62" s="50">
        <f t="shared" si="23"/>
        <v>2</v>
      </c>
      <c r="K62" s="48" t="s">
        <v>305</v>
      </c>
      <c r="L62" s="49">
        <v>3.0</v>
      </c>
      <c r="M62" s="50">
        <f t="shared" si="19"/>
        <v>2</v>
      </c>
      <c r="N62" s="48" t="s">
        <v>306</v>
      </c>
      <c r="O62" s="49">
        <v>3.0</v>
      </c>
      <c r="P62" s="50">
        <f t="shared" si="20"/>
        <v>2</v>
      </c>
      <c r="Q62" s="48" t="s">
        <v>307</v>
      </c>
      <c r="R62" s="49">
        <v>3.0</v>
      </c>
      <c r="S62" s="50">
        <f t="shared" si="16"/>
        <v>2</v>
      </c>
      <c r="T62" s="51">
        <f t="shared" si="6"/>
        <v>15</v>
      </c>
      <c r="U62" s="52"/>
      <c r="V62" s="42"/>
      <c r="W62" s="16"/>
      <c r="X62" s="43"/>
      <c r="Y62" s="43"/>
      <c r="Z62" s="43"/>
    </row>
    <row r="63" ht="15.75" customHeight="1">
      <c r="A63" s="33">
        <v>29.0</v>
      </c>
      <c r="B63" s="85" t="s">
        <v>308</v>
      </c>
      <c r="C63" s="35" t="s">
        <v>18</v>
      </c>
      <c r="D63" s="36" t="s">
        <v>19</v>
      </c>
      <c r="E63" s="37" t="s">
        <v>309</v>
      </c>
      <c r="F63" s="38">
        <v>3.0</v>
      </c>
      <c r="G63" s="39">
        <f t="shared" si="22"/>
        <v>2</v>
      </c>
      <c r="H63" s="37" t="s">
        <v>310</v>
      </c>
      <c r="I63" s="38">
        <v>4.0</v>
      </c>
      <c r="J63" s="39">
        <f t="shared" si="23"/>
        <v>2.666666667</v>
      </c>
      <c r="K63" s="37" t="s">
        <v>311</v>
      </c>
      <c r="L63" s="38">
        <v>4.0</v>
      </c>
      <c r="M63" s="39">
        <f t="shared" si="19"/>
        <v>2.666666667</v>
      </c>
      <c r="N63" s="37" t="s">
        <v>312</v>
      </c>
      <c r="O63" s="38">
        <v>2.0</v>
      </c>
      <c r="P63" s="39">
        <f t="shared" si="20"/>
        <v>1.333333333</v>
      </c>
      <c r="Q63" s="67" t="s">
        <v>313</v>
      </c>
      <c r="R63" s="68">
        <v>3.0</v>
      </c>
      <c r="S63" s="39">
        <f t="shared" si="16"/>
        <v>2</v>
      </c>
      <c r="T63" s="40">
        <f t="shared" si="6"/>
        <v>16</v>
      </c>
      <c r="U63" s="41">
        <f>T63+T64</f>
        <v>32</v>
      </c>
      <c r="V63" s="42">
        <f>G63+G64+J63+J64+M63+M64+P63+P64+S63+S64</f>
        <v>21.33333333</v>
      </c>
      <c r="W63" s="16"/>
      <c r="X63" s="43"/>
      <c r="Y63" s="43"/>
      <c r="Z63" s="43"/>
    </row>
    <row r="64" ht="15.75" customHeight="1">
      <c r="A64" s="44"/>
      <c r="B64" s="86"/>
      <c r="C64" s="46">
        <v>1996.0</v>
      </c>
      <c r="D64" s="47" t="s">
        <v>25</v>
      </c>
      <c r="E64" s="48" t="s">
        <v>314</v>
      </c>
      <c r="F64" s="49">
        <v>3.0</v>
      </c>
      <c r="G64" s="50">
        <f t="shared" si="22"/>
        <v>2</v>
      </c>
      <c r="H64" s="48" t="s">
        <v>315</v>
      </c>
      <c r="I64" s="49">
        <v>3.0</v>
      </c>
      <c r="J64" s="50">
        <f t="shared" si="23"/>
        <v>2</v>
      </c>
      <c r="K64" s="48" t="s">
        <v>316</v>
      </c>
      <c r="L64" s="49">
        <v>4.0</v>
      </c>
      <c r="M64" s="50">
        <f t="shared" si="19"/>
        <v>2.666666667</v>
      </c>
      <c r="N64" s="48" t="s">
        <v>317</v>
      </c>
      <c r="O64" s="49">
        <v>3.0</v>
      </c>
      <c r="P64" s="50">
        <f t="shared" si="20"/>
        <v>2</v>
      </c>
      <c r="Q64" s="48" t="s">
        <v>318</v>
      </c>
      <c r="R64" s="49">
        <v>3.0</v>
      </c>
      <c r="S64" s="50">
        <f t="shared" si="16"/>
        <v>2</v>
      </c>
      <c r="T64" s="51">
        <f t="shared" si="6"/>
        <v>16</v>
      </c>
      <c r="U64" s="52"/>
      <c r="V64" s="42"/>
      <c r="W64" s="16"/>
      <c r="X64" s="43"/>
      <c r="Y64" s="43"/>
      <c r="Z64" s="43"/>
    </row>
    <row r="65" ht="15.75" customHeight="1">
      <c r="A65" s="71">
        <v>30.0</v>
      </c>
      <c r="B65" s="34" t="s">
        <v>319</v>
      </c>
      <c r="C65" s="54"/>
      <c r="D65" s="36" t="s">
        <v>19</v>
      </c>
      <c r="E65" s="37" t="s">
        <v>320</v>
      </c>
      <c r="F65" s="38">
        <v>3.0</v>
      </c>
      <c r="G65" s="39">
        <f t="shared" si="22"/>
        <v>2</v>
      </c>
      <c r="H65" s="37" t="s">
        <v>321</v>
      </c>
      <c r="I65" s="38">
        <v>4.0</v>
      </c>
      <c r="J65" s="39">
        <f t="shared" si="23"/>
        <v>2.666666667</v>
      </c>
      <c r="K65" s="37" t="s">
        <v>322</v>
      </c>
      <c r="L65" s="38">
        <v>4.0</v>
      </c>
      <c r="M65" s="39">
        <f t="shared" si="19"/>
        <v>2.666666667</v>
      </c>
      <c r="N65" s="37" t="s">
        <v>323</v>
      </c>
      <c r="O65" s="38">
        <v>4.0</v>
      </c>
      <c r="P65" s="39">
        <f t="shared" si="20"/>
        <v>2.666666667</v>
      </c>
      <c r="Q65" s="37" t="s">
        <v>324</v>
      </c>
      <c r="R65" s="38"/>
      <c r="S65" s="39">
        <f t="shared" si="16"/>
        <v>0</v>
      </c>
      <c r="T65" s="40">
        <f t="shared" si="6"/>
        <v>15</v>
      </c>
      <c r="U65" s="41">
        <f>T65+T66</f>
        <v>33</v>
      </c>
      <c r="V65" s="42">
        <f>G65+G66+J65+J66+M65+M66+P65+P66+S65+S66</f>
        <v>22</v>
      </c>
      <c r="W65" s="16"/>
      <c r="X65" s="43"/>
      <c r="Y65" s="43"/>
      <c r="Z65" s="43"/>
    </row>
    <row r="66" ht="15.75" customHeight="1">
      <c r="A66" s="73"/>
      <c r="B66" s="45"/>
      <c r="C66" s="58"/>
      <c r="D66" s="47" t="s">
        <v>25</v>
      </c>
      <c r="E66" s="48" t="s">
        <v>325</v>
      </c>
      <c r="F66" s="49">
        <v>3.0</v>
      </c>
      <c r="G66" s="50">
        <f t="shared" si="22"/>
        <v>2</v>
      </c>
      <c r="H66" s="48" t="s">
        <v>326</v>
      </c>
      <c r="I66" s="49">
        <v>4.0</v>
      </c>
      <c r="J66" s="50">
        <f t="shared" si="23"/>
        <v>2.666666667</v>
      </c>
      <c r="K66" s="48" t="s">
        <v>327</v>
      </c>
      <c r="L66" s="49">
        <v>4.0</v>
      </c>
      <c r="M66" s="50">
        <f t="shared" si="19"/>
        <v>2.666666667</v>
      </c>
      <c r="N66" s="48" t="s">
        <v>328</v>
      </c>
      <c r="O66" s="49">
        <v>4.0</v>
      </c>
      <c r="P66" s="50">
        <f t="shared" si="20"/>
        <v>2.666666667</v>
      </c>
      <c r="Q66" s="48" t="s">
        <v>329</v>
      </c>
      <c r="R66" s="49">
        <v>3.0</v>
      </c>
      <c r="S66" s="50">
        <f t="shared" si="16"/>
        <v>2</v>
      </c>
      <c r="T66" s="51">
        <f t="shared" si="6"/>
        <v>18</v>
      </c>
      <c r="U66" s="52"/>
      <c r="V66" s="42"/>
      <c r="W66" s="16"/>
      <c r="X66" s="43"/>
      <c r="Y66" s="43"/>
      <c r="Z66" s="43"/>
    </row>
    <row r="67" ht="24.75" customHeight="1">
      <c r="A67" s="33">
        <v>31.0</v>
      </c>
      <c r="B67" s="34" t="s">
        <v>330</v>
      </c>
      <c r="C67" s="35" t="s">
        <v>18</v>
      </c>
      <c r="D67" s="36" t="s">
        <v>19</v>
      </c>
      <c r="E67" s="37" t="s">
        <v>331</v>
      </c>
      <c r="F67" s="38">
        <v>2.0</v>
      </c>
      <c r="G67" s="39">
        <f t="shared" si="22"/>
        <v>1.333333333</v>
      </c>
      <c r="H67" s="37" t="s">
        <v>332</v>
      </c>
      <c r="I67" s="38">
        <v>2.0</v>
      </c>
      <c r="J67" s="39">
        <f t="shared" si="23"/>
        <v>1.333333333</v>
      </c>
      <c r="K67" s="55" t="s">
        <v>35</v>
      </c>
      <c r="L67" s="38"/>
      <c r="M67" s="39">
        <f t="shared" si="19"/>
        <v>0</v>
      </c>
      <c r="N67" s="37" t="s">
        <v>333</v>
      </c>
      <c r="O67" s="38">
        <v>4.0</v>
      </c>
      <c r="P67" s="39">
        <f t="shared" si="20"/>
        <v>2.666666667</v>
      </c>
      <c r="Q67" s="37" t="s">
        <v>334</v>
      </c>
      <c r="R67" s="38">
        <v>3.0</v>
      </c>
      <c r="S67" s="39">
        <f t="shared" si="16"/>
        <v>2</v>
      </c>
      <c r="T67" s="40">
        <f t="shared" si="6"/>
        <v>11</v>
      </c>
      <c r="U67" s="41">
        <f>T67+T68</f>
        <v>28</v>
      </c>
      <c r="V67" s="42">
        <f>G67+G68+J67+J68+M67+M68+P67+P68+S67+S68</f>
        <v>18.66666667</v>
      </c>
      <c r="W67" s="16"/>
      <c r="X67" s="43"/>
      <c r="Y67" s="43"/>
      <c r="Z67" s="43"/>
    </row>
    <row r="68" ht="15.75" customHeight="1">
      <c r="A68" s="44"/>
      <c r="B68" s="45"/>
      <c r="C68" s="46">
        <v>1996.0</v>
      </c>
      <c r="D68" s="47" t="s">
        <v>25</v>
      </c>
      <c r="E68" s="48" t="s">
        <v>335</v>
      </c>
      <c r="F68" s="49">
        <v>4.0</v>
      </c>
      <c r="G68" s="50">
        <f t="shared" si="22"/>
        <v>2.666666667</v>
      </c>
      <c r="H68" s="48" t="s">
        <v>336</v>
      </c>
      <c r="I68" s="49">
        <v>3.0</v>
      </c>
      <c r="J68" s="50">
        <f t="shared" si="23"/>
        <v>2</v>
      </c>
      <c r="K68" s="48" t="s">
        <v>337</v>
      </c>
      <c r="L68" s="49">
        <v>4.0</v>
      </c>
      <c r="M68" s="50">
        <f t="shared" si="19"/>
        <v>2.666666667</v>
      </c>
      <c r="N68" s="48" t="s">
        <v>338</v>
      </c>
      <c r="O68" s="49">
        <v>4.0</v>
      </c>
      <c r="P68" s="50">
        <f t="shared" si="20"/>
        <v>2.666666667</v>
      </c>
      <c r="Q68" s="48" t="s">
        <v>339</v>
      </c>
      <c r="R68" s="49">
        <v>2.0</v>
      </c>
      <c r="S68" s="50">
        <f t="shared" si="16"/>
        <v>1.333333333</v>
      </c>
      <c r="T68" s="51">
        <f t="shared" si="6"/>
        <v>17</v>
      </c>
      <c r="U68" s="52"/>
      <c r="V68" s="42"/>
      <c r="W68" s="77"/>
      <c r="X68" s="43"/>
      <c r="Y68" s="43"/>
      <c r="Z68" s="43"/>
    </row>
    <row r="69" ht="37.5" customHeight="1">
      <c r="A69" s="53">
        <v>32.0</v>
      </c>
      <c r="B69" s="34" t="s">
        <v>340</v>
      </c>
      <c r="C69" s="54"/>
      <c r="D69" s="36" t="s">
        <v>19</v>
      </c>
      <c r="E69" s="37" t="s">
        <v>341</v>
      </c>
      <c r="F69" s="38">
        <v>3.0</v>
      </c>
      <c r="G69" s="39">
        <f t="shared" si="22"/>
        <v>2</v>
      </c>
      <c r="H69" s="37" t="s">
        <v>342</v>
      </c>
      <c r="I69" s="38">
        <v>4.0</v>
      </c>
      <c r="J69" s="39">
        <f t="shared" si="23"/>
        <v>2.666666667</v>
      </c>
      <c r="K69" s="37" t="s">
        <v>343</v>
      </c>
      <c r="L69" s="38">
        <v>4.0</v>
      </c>
      <c r="M69" s="39">
        <f t="shared" si="19"/>
        <v>2.666666667</v>
      </c>
      <c r="N69" s="37" t="s">
        <v>344</v>
      </c>
      <c r="O69" s="38">
        <v>3.0</v>
      </c>
      <c r="P69" s="39">
        <f t="shared" si="20"/>
        <v>2</v>
      </c>
      <c r="Q69" s="37" t="s">
        <v>345</v>
      </c>
      <c r="R69" s="38">
        <v>4.0</v>
      </c>
      <c r="S69" s="39">
        <f t="shared" si="16"/>
        <v>2.666666667</v>
      </c>
      <c r="T69" s="40">
        <f t="shared" si="6"/>
        <v>18</v>
      </c>
      <c r="U69" s="41">
        <f>T69+T70</f>
        <v>33</v>
      </c>
      <c r="V69" s="42">
        <f>G69+G70+J69+J70+M69+M70+P69+P70+S69+S70</f>
        <v>22</v>
      </c>
      <c r="W69" s="16"/>
      <c r="X69" s="43"/>
      <c r="Y69" s="43"/>
      <c r="Z69" s="43"/>
    </row>
    <row r="70" ht="15.75" customHeight="1">
      <c r="A70" s="56"/>
      <c r="B70" s="45"/>
      <c r="C70" s="58"/>
      <c r="D70" s="47" t="s">
        <v>25</v>
      </c>
      <c r="E70" s="48" t="s">
        <v>346</v>
      </c>
      <c r="F70" s="49">
        <v>3.0</v>
      </c>
      <c r="G70" s="50">
        <f t="shared" si="22"/>
        <v>2</v>
      </c>
      <c r="H70" s="48" t="s">
        <v>347</v>
      </c>
      <c r="I70" s="49">
        <v>3.0</v>
      </c>
      <c r="J70" s="50">
        <f t="shared" si="23"/>
        <v>2</v>
      </c>
      <c r="K70" s="48" t="s">
        <v>348</v>
      </c>
      <c r="L70" s="49">
        <v>3.0</v>
      </c>
      <c r="M70" s="50">
        <f t="shared" si="19"/>
        <v>2</v>
      </c>
      <c r="N70" s="48" t="s">
        <v>349</v>
      </c>
      <c r="O70" s="49">
        <v>3.0</v>
      </c>
      <c r="P70" s="50">
        <f t="shared" si="20"/>
        <v>2</v>
      </c>
      <c r="Q70" s="48" t="s">
        <v>350</v>
      </c>
      <c r="R70" s="49">
        <v>3.0</v>
      </c>
      <c r="S70" s="50">
        <f t="shared" si="16"/>
        <v>2</v>
      </c>
      <c r="T70" s="51">
        <f t="shared" si="6"/>
        <v>15</v>
      </c>
      <c r="U70" s="52"/>
      <c r="V70" s="42"/>
      <c r="W70" s="16"/>
      <c r="X70" s="43"/>
      <c r="Y70" s="43"/>
      <c r="Z70" s="43"/>
    </row>
    <row r="71" ht="24.75" customHeight="1">
      <c r="A71" s="33">
        <v>33.0</v>
      </c>
      <c r="B71" s="60" t="s">
        <v>351</v>
      </c>
      <c r="C71" s="54"/>
      <c r="D71" s="36" t="s">
        <v>19</v>
      </c>
      <c r="E71" s="37" t="s">
        <v>352</v>
      </c>
      <c r="F71" s="38">
        <v>3.0</v>
      </c>
      <c r="G71" s="39">
        <f t="shared" si="22"/>
        <v>2</v>
      </c>
      <c r="H71" s="37" t="s">
        <v>353</v>
      </c>
      <c r="I71" s="38">
        <v>4.0</v>
      </c>
      <c r="J71" s="39">
        <f t="shared" si="23"/>
        <v>2.666666667</v>
      </c>
      <c r="K71" s="55" t="s">
        <v>35</v>
      </c>
      <c r="L71" s="38"/>
      <c r="M71" s="39">
        <f t="shared" si="19"/>
        <v>0</v>
      </c>
      <c r="N71" s="37" t="s">
        <v>354</v>
      </c>
      <c r="O71" s="38">
        <v>4.0</v>
      </c>
      <c r="P71" s="39">
        <f t="shared" si="20"/>
        <v>2.666666667</v>
      </c>
      <c r="Q71" s="37" t="s">
        <v>355</v>
      </c>
      <c r="R71" s="38">
        <v>4.0</v>
      </c>
      <c r="S71" s="39">
        <f t="shared" si="16"/>
        <v>2.666666667</v>
      </c>
      <c r="T71" s="40">
        <f t="shared" si="6"/>
        <v>15</v>
      </c>
      <c r="U71" s="41">
        <f>T71+T72</f>
        <v>31</v>
      </c>
      <c r="V71" s="42">
        <f>G71+G72+J71+J72+M71+M72+P71+P72+S71+S72</f>
        <v>20.66666667</v>
      </c>
      <c r="W71" s="72" t="s">
        <v>251</v>
      </c>
      <c r="X71" s="43"/>
      <c r="Y71" s="43"/>
      <c r="Z71" s="43"/>
    </row>
    <row r="72" ht="15.75" customHeight="1">
      <c r="A72" s="44"/>
      <c r="B72" s="45"/>
      <c r="C72" s="58"/>
      <c r="D72" s="47" t="s">
        <v>25</v>
      </c>
      <c r="E72" s="48" t="s">
        <v>356</v>
      </c>
      <c r="F72" s="49">
        <v>4.0</v>
      </c>
      <c r="G72" s="50">
        <f t="shared" si="22"/>
        <v>2.666666667</v>
      </c>
      <c r="H72" s="48" t="s">
        <v>357</v>
      </c>
      <c r="I72" s="49">
        <v>4.0</v>
      </c>
      <c r="J72" s="50">
        <f t="shared" si="23"/>
        <v>2.666666667</v>
      </c>
      <c r="K72" s="48" t="s">
        <v>358</v>
      </c>
      <c r="L72" s="49">
        <v>3.0</v>
      </c>
      <c r="M72" s="50">
        <f t="shared" si="19"/>
        <v>2</v>
      </c>
      <c r="N72" s="48" t="s">
        <v>359</v>
      </c>
      <c r="O72" s="49">
        <v>3.0</v>
      </c>
      <c r="P72" s="50">
        <f t="shared" si="20"/>
        <v>2</v>
      </c>
      <c r="Q72" s="48" t="s">
        <v>360</v>
      </c>
      <c r="R72" s="49">
        <v>2.0</v>
      </c>
      <c r="S72" s="50">
        <f t="shared" si="16"/>
        <v>1.333333333</v>
      </c>
      <c r="T72" s="51">
        <f t="shared" si="6"/>
        <v>16</v>
      </c>
      <c r="U72" s="52"/>
      <c r="V72" s="42"/>
      <c r="W72" s="16"/>
      <c r="X72" s="43"/>
      <c r="Y72" s="43"/>
      <c r="Z72" s="43"/>
    </row>
    <row r="73" ht="24.75" customHeight="1">
      <c r="A73" s="53">
        <v>34.0</v>
      </c>
      <c r="B73" s="34" t="s">
        <v>361</v>
      </c>
      <c r="C73" s="54"/>
      <c r="D73" s="36" t="s">
        <v>19</v>
      </c>
      <c r="E73" s="37" t="s">
        <v>362</v>
      </c>
      <c r="F73" s="38">
        <v>3.0</v>
      </c>
      <c r="G73" s="39">
        <f t="shared" si="22"/>
        <v>2</v>
      </c>
      <c r="H73" s="67" t="s">
        <v>363</v>
      </c>
      <c r="I73" s="68">
        <v>4.0</v>
      </c>
      <c r="J73" s="39">
        <f t="shared" si="23"/>
        <v>2.666666667</v>
      </c>
      <c r="K73" s="37" t="s">
        <v>364</v>
      </c>
      <c r="L73" s="38">
        <v>4.0</v>
      </c>
      <c r="M73" s="39">
        <f t="shared" si="19"/>
        <v>2.666666667</v>
      </c>
      <c r="N73" s="37" t="s">
        <v>365</v>
      </c>
      <c r="O73" s="38">
        <v>3.0</v>
      </c>
      <c r="P73" s="39">
        <f t="shared" si="20"/>
        <v>2</v>
      </c>
      <c r="Q73" s="37" t="s">
        <v>366</v>
      </c>
      <c r="R73" s="38">
        <v>3.0</v>
      </c>
      <c r="S73" s="39">
        <f t="shared" si="16"/>
        <v>2</v>
      </c>
      <c r="T73" s="40">
        <f t="shared" si="6"/>
        <v>17</v>
      </c>
      <c r="U73" s="41">
        <f>T73+T74</f>
        <v>32</v>
      </c>
      <c r="V73" s="42">
        <f>G73+G74+J73+J74+M73+M74+P73+P74+S73+S74</f>
        <v>21.33333333</v>
      </c>
      <c r="W73" s="16"/>
      <c r="X73" s="43"/>
      <c r="Y73" s="43"/>
      <c r="Z73" s="43"/>
    </row>
    <row r="74" ht="15.75" customHeight="1">
      <c r="A74" s="56"/>
      <c r="B74" s="45"/>
      <c r="C74" s="58"/>
      <c r="D74" s="47" t="s">
        <v>25</v>
      </c>
      <c r="E74" s="48" t="s">
        <v>367</v>
      </c>
      <c r="F74" s="49">
        <v>3.0</v>
      </c>
      <c r="G74" s="50">
        <f t="shared" si="22"/>
        <v>2</v>
      </c>
      <c r="H74" s="48" t="s">
        <v>368</v>
      </c>
      <c r="I74" s="49">
        <v>3.0</v>
      </c>
      <c r="J74" s="50">
        <f t="shared" si="23"/>
        <v>2</v>
      </c>
      <c r="K74" s="48" t="s">
        <v>369</v>
      </c>
      <c r="L74" s="49">
        <v>3.0</v>
      </c>
      <c r="M74" s="50">
        <f t="shared" si="19"/>
        <v>2</v>
      </c>
      <c r="N74" s="48" t="s">
        <v>370</v>
      </c>
      <c r="O74" s="49">
        <v>3.0</v>
      </c>
      <c r="P74" s="50">
        <f t="shared" si="20"/>
        <v>2</v>
      </c>
      <c r="Q74" s="48" t="s">
        <v>371</v>
      </c>
      <c r="R74" s="49">
        <v>3.0</v>
      </c>
      <c r="S74" s="50">
        <f t="shared" si="16"/>
        <v>2</v>
      </c>
      <c r="T74" s="51">
        <f t="shared" si="6"/>
        <v>15</v>
      </c>
      <c r="U74" s="52"/>
      <c r="V74" s="42"/>
      <c r="W74" s="16"/>
      <c r="X74" s="43"/>
      <c r="Y74" s="43"/>
      <c r="Z74" s="43"/>
    </row>
    <row r="75" ht="24.75" customHeight="1">
      <c r="A75" s="33">
        <v>35.0</v>
      </c>
      <c r="B75" s="60" t="s">
        <v>372</v>
      </c>
      <c r="C75" s="54"/>
      <c r="D75" s="36" t="s">
        <v>19</v>
      </c>
      <c r="E75" s="37"/>
      <c r="F75" s="38"/>
      <c r="G75" s="39">
        <f t="shared" si="22"/>
        <v>0</v>
      </c>
      <c r="H75" s="37" t="s">
        <v>373</v>
      </c>
      <c r="I75" s="68">
        <v>4.0</v>
      </c>
      <c r="J75" s="70">
        <f t="shared" si="23"/>
        <v>2.666666667</v>
      </c>
      <c r="K75" s="37" t="s">
        <v>374</v>
      </c>
      <c r="L75" s="38">
        <v>4.0</v>
      </c>
      <c r="M75" s="39">
        <f t="shared" si="19"/>
        <v>2.666666667</v>
      </c>
      <c r="N75" s="37" t="s">
        <v>375</v>
      </c>
      <c r="O75" s="38">
        <v>3.0</v>
      </c>
      <c r="P75" s="39">
        <f t="shared" si="20"/>
        <v>2</v>
      </c>
      <c r="Q75" s="37" t="s">
        <v>376</v>
      </c>
      <c r="R75" s="38">
        <v>4.0</v>
      </c>
      <c r="S75" s="39">
        <f t="shared" si="16"/>
        <v>2.666666667</v>
      </c>
      <c r="T75" s="40">
        <f t="shared" si="6"/>
        <v>15</v>
      </c>
      <c r="U75" s="41">
        <f>T75+T76</f>
        <v>28</v>
      </c>
      <c r="V75" s="42">
        <f>G75+G76+J75+J76+M75+M76+P75+P76+S75+S76</f>
        <v>18.66666667</v>
      </c>
      <c r="W75" s="72" t="s">
        <v>251</v>
      </c>
      <c r="X75" s="43"/>
      <c r="Y75" s="43"/>
      <c r="Z75" s="43"/>
    </row>
    <row r="76" ht="15.75" customHeight="1">
      <c r="A76" s="44"/>
      <c r="B76" s="45"/>
      <c r="C76" s="58"/>
      <c r="D76" s="47" t="s">
        <v>25</v>
      </c>
      <c r="E76" s="48" t="s">
        <v>377</v>
      </c>
      <c r="F76" s="49">
        <v>3.0</v>
      </c>
      <c r="G76" s="50">
        <f t="shared" si="22"/>
        <v>2</v>
      </c>
      <c r="H76" s="48" t="s">
        <v>378</v>
      </c>
      <c r="I76" s="49">
        <v>3.0</v>
      </c>
      <c r="J76" s="50">
        <f t="shared" si="23"/>
        <v>2</v>
      </c>
      <c r="K76" s="48" t="s">
        <v>379</v>
      </c>
      <c r="L76" s="49">
        <v>3.0</v>
      </c>
      <c r="M76" s="50">
        <f t="shared" si="19"/>
        <v>2</v>
      </c>
      <c r="N76" s="48" t="s">
        <v>380</v>
      </c>
      <c r="O76" s="49">
        <v>4.0</v>
      </c>
      <c r="P76" s="50">
        <f t="shared" si="20"/>
        <v>2.666666667</v>
      </c>
      <c r="Q76" s="48"/>
      <c r="R76" s="49"/>
      <c r="S76" s="50">
        <f t="shared" si="16"/>
        <v>0</v>
      </c>
      <c r="T76" s="51">
        <f t="shared" si="6"/>
        <v>13</v>
      </c>
      <c r="U76" s="52"/>
      <c r="V76" s="87"/>
      <c r="W76" s="16"/>
      <c r="X76" s="43"/>
      <c r="Y76" s="43"/>
      <c r="Z76" s="43"/>
    </row>
    <row r="77" ht="15.75" customHeight="1">
      <c r="A77" s="53">
        <v>36.0</v>
      </c>
      <c r="B77" s="34" t="s">
        <v>381</v>
      </c>
      <c r="C77" s="35" t="s">
        <v>18</v>
      </c>
      <c r="D77" s="36" t="s">
        <v>19</v>
      </c>
      <c r="E77" s="55" t="s">
        <v>35</v>
      </c>
      <c r="F77" s="38"/>
      <c r="G77" s="39">
        <f t="shared" si="22"/>
        <v>0</v>
      </c>
      <c r="H77" s="37" t="s">
        <v>382</v>
      </c>
      <c r="I77" s="38">
        <v>4.0</v>
      </c>
      <c r="J77" s="39">
        <f t="shared" si="23"/>
        <v>2.666666667</v>
      </c>
      <c r="K77" s="67" t="s">
        <v>383</v>
      </c>
      <c r="L77" s="38">
        <v>3.0</v>
      </c>
      <c r="M77" s="39">
        <f t="shared" si="19"/>
        <v>2</v>
      </c>
      <c r="N77" s="55" t="s">
        <v>35</v>
      </c>
      <c r="O77" s="38"/>
      <c r="P77" s="39">
        <f t="shared" si="20"/>
        <v>0</v>
      </c>
      <c r="Q77" s="55" t="s">
        <v>35</v>
      </c>
      <c r="R77" s="38"/>
      <c r="S77" s="39">
        <f t="shared" si="16"/>
        <v>0</v>
      </c>
      <c r="T77" s="40">
        <f t="shared" si="6"/>
        <v>7</v>
      </c>
      <c r="U77" s="41">
        <f>T77+T78</f>
        <v>20</v>
      </c>
      <c r="V77" s="42">
        <f>G77+G78+J77+J78+M77+M78+P77+P78+S77+S78</f>
        <v>13.33333333</v>
      </c>
      <c r="W77" s="16"/>
      <c r="X77" s="43"/>
      <c r="Y77" s="43"/>
      <c r="Z77" s="43"/>
    </row>
    <row r="78" ht="15.75" customHeight="1">
      <c r="A78" s="56"/>
      <c r="B78" s="45"/>
      <c r="C78" s="46">
        <v>1995.0</v>
      </c>
      <c r="D78" s="47" t="s">
        <v>25</v>
      </c>
      <c r="E78" s="48" t="s">
        <v>384</v>
      </c>
      <c r="F78" s="49">
        <v>3.0</v>
      </c>
      <c r="G78" s="50">
        <f t="shared" si="22"/>
        <v>2</v>
      </c>
      <c r="H78" s="48" t="s">
        <v>385</v>
      </c>
      <c r="I78" s="49">
        <v>4.0</v>
      </c>
      <c r="J78" s="50">
        <f t="shared" si="23"/>
        <v>2.666666667</v>
      </c>
      <c r="K78" s="48" t="s">
        <v>386</v>
      </c>
      <c r="L78" s="49">
        <v>3.0</v>
      </c>
      <c r="M78" s="50">
        <f t="shared" si="19"/>
        <v>2</v>
      </c>
      <c r="N78" s="48" t="s">
        <v>387</v>
      </c>
      <c r="O78" s="49">
        <v>3.0</v>
      </c>
      <c r="P78" s="50">
        <f t="shared" si="20"/>
        <v>2</v>
      </c>
      <c r="Q78" s="59" t="s">
        <v>35</v>
      </c>
      <c r="R78" s="49"/>
      <c r="S78" s="50">
        <f t="shared" si="16"/>
        <v>0</v>
      </c>
      <c r="T78" s="51">
        <f t="shared" si="6"/>
        <v>13</v>
      </c>
      <c r="U78" s="52"/>
      <c r="V78" s="42"/>
      <c r="W78" s="16"/>
      <c r="X78" s="43"/>
      <c r="Y78" s="43"/>
      <c r="Z78" s="43"/>
    </row>
    <row r="79" ht="24.75" customHeight="1">
      <c r="A79" s="33">
        <v>37.0</v>
      </c>
      <c r="B79" s="34" t="s">
        <v>388</v>
      </c>
      <c r="C79" s="54"/>
      <c r="D79" s="36" t="s">
        <v>19</v>
      </c>
      <c r="E79" s="37"/>
      <c r="F79" s="38"/>
      <c r="G79" s="39">
        <f t="shared" si="22"/>
        <v>0</v>
      </c>
      <c r="H79" s="37" t="s">
        <v>389</v>
      </c>
      <c r="I79" s="38">
        <v>3.0</v>
      </c>
      <c r="J79" s="39">
        <f t="shared" si="23"/>
        <v>2</v>
      </c>
      <c r="K79" s="37" t="s">
        <v>390</v>
      </c>
      <c r="L79" s="38">
        <v>4.0</v>
      </c>
      <c r="M79" s="39">
        <f t="shared" si="19"/>
        <v>2.666666667</v>
      </c>
      <c r="N79" s="37" t="s">
        <v>391</v>
      </c>
      <c r="O79" s="38">
        <v>3.0</v>
      </c>
      <c r="P79" s="39">
        <f t="shared" si="20"/>
        <v>2</v>
      </c>
      <c r="Q79" s="67" t="s">
        <v>392</v>
      </c>
      <c r="R79" s="68">
        <v>4.0</v>
      </c>
      <c r="S79" s="39">
        <f t="shared" si="16"/>
        <v>2.666666667</v>
      </c>
      <c r="T79" s="40">
        <f t="shared" si="6"/>
        <v>14</v>
      </c>
      <c r="U79" s="41">
        <f>T79+T80</f>
        <v>30</v>
      </c>
      <c r="V79" s="42">
        <f>G79+G80+J79+J80+M79+M80+P79+P80+S79+S80</f>
        <v>20</v>
      </c>
      <c r="W79" s="16"/>
      <c r="X79" s="43"/>
      <c r="Y79" s="43"/>
      <c r="Z79" s="43"/>
    </row>
    <row r="80" ht="15.75" customHeight="1">
      <c r="A80" s="44"/>
      <c r="B80" s="57"/>
      <c r="C80" s="58"/>
      <c r="D80" s="47" t="s">
        <v>25</v>
      </c>
      <c r="E80" s="48" t="s">
        <v>393</v>
      </c>
      <c r="F80" s="49">
        <v>3.0</v>
      </c>
      <c r="G80" s="50">
        <f t="shared" si="22"/>
        <v>2</v>
      </c>
      <c r="H80" s="48" t="s">
        <v>394</v>
      </c>
      <c r="I80" s="49">
        <v>3.0</v>
      </c>
      <c r="J80" s="50">
        <f t="shared" si="23"/>
        <v>2</v>
      </c>
      <c r="K80" s="48" t="s">
        <v>395</v>
      </c>
      <c r="L80" s="49">
        <v>3.0</v>
      </c>
      <c r="M80" s="50">
        <f t="shared" si="19"/>
        <v>2</v>
      </c>
      <c r="N80" s="48" t="s">
        <v>396</v>
      </c>
      <c r="O80" s="49">
        <v>3.0</v>
      </c>
      <c r="P80" s="50">
        <f t="shared" si="20"/>
        <v>2</v>
      </c>
      <c r="Q80" s="48" t="s">
        <v>397</v>
      </c>
      <c r="R80" s="49">
        <v>4.0</v>
      </c>
      <c r="S80" s="50">
        <f t="shared" si="16"/>
        <v>2.666666667</v>
      </c>
      <c r="T80" s="51">
        <f t="shared" si="6"/>
        <v>16</v>
      </c>
      <c r="U80" s="52"/>
      <c r="V80" s="42"/>
      <c r="W80" s="16"/>
      <c r="X80" s="43"/>
      <c r="Y80" s="43"/>
      <c r="Z80" s="43"/>
    </row>
    <row r="81" ht="24.75" customHeight="1">
      <c r="A81" s="53">
        <v>38.0</v>
      </c>
      <c r="B81" s="34" t="s">
        <v>398</v>
      </c>
      <c r="C81" s="54"/>
      <c r="D81" s="36" t="s">
        <v>19</v>
      </c>
      <c r="E81" s="37" t="s">
        <v>399</v>
      </c>
      <c r="F81" s="38">
        <v>3.0</v>
      </c>
      <c r="G81" s="39">
        <f t="shared" si="22"/>
        <v>2</v>
      </c>
      <c r="H81" s="37" t="s">
        <v>400</v>
      </c>
      <c r="I81" s="38">
        <v>4.0</v>
      </c>
      <c r="J81" s="39">
        <f t="shared" si="23"/>
        <v>2.666666667</v>
      </c>
      <c r="K81" s="37" t="s">
        <v>401</v>
      </c>
      <c r="L81" s="38">
        <v>4.0</v>
      </c>
      <c r="M81" s="39">
        <f t="shared" si="19"/>
        <v>2.666666667</v>
      </c>
      <c r="N81" s="37" t="s">
        <v>402</v>
      </c>
      <c r="O81" s="38">
        <v>4.0</v>
      </c>
      <c r="P81" s="39">
        <f t="shared" si="20"/>
        <v>2.666666667</v>
      </c>
      <c r="Q81" s="37" t="s">
        <v>403</v>
      </c>
      <c r="R81" s="38">
        <v>4.0</v>
      </c>
      <c r="S81" s="39">
        <f t="shared" si="16"/>
        <v>2.666666667</v>
      </c>
      <c r="T81" s="40">
        <f t="shared" si="6"/>
        <v>19</v>
      </c>
      <c r="U81" s="41">
        <f>T81+T82</f>
        <v>37</v>
      </c>
      <c r="V81" s="42">
        <f>G81+G82+J81+J82+M81+M82+P81+P82+S81+S82</f>
        <v>24.66666667</v>
      </c>
      <c r="W81" s="16"/>
      <c r="X81" s="43"/>
      <c r="Y81" s="43"/>
      <c r="Z81" s="43"/>
    </row>
    <row r="82" ht="15.75" customHeight="1">
      <c r="A82" s="56"/>
      <c r="B82" s="45"/>
      <c r="C82" s="58"/>
      <c r="D82" s="47" t="s">
        <v>25</v>
      </c>
      <c r="E82" s="48" t="s">
        <v>404</v>
      </c>
      <c r="F82" s="49">
        <v>3.0</v>
      </c>
      <c r="G82" s="50">
        <f t="shared" si="22"/>
        <v>2</v>
      </c>
      <c r="H82" s="48" t="s">
        <v>405</v>
      </c>
      <c r="I82" s="49">
        <v>3.0</v>
      </c>
      <c r="J82" s="50">
        <f t="shared" si="23"/>
        <v>2</v>
      </c>
      <c r="K82" s="48" t="s">
        <v>406</v>
      </c>
      <c r="L82" s="49">
        <v>4.0</v>
      </c>
      <c r="M82" s="50">
        <f t="shared" si="19"/>
        <v>2.666666667</v>
      </c>
      <c r="N82" s="48" t="s">
        <v>407</v>
      </c>
      <c r="O82" s="49">
        <v>4.0</v>
      </c>
      <c r="P82" s="50">
        <f t="shared" si="20"/>
        <v>2.666666667</v>
      </c>
      <c r="Q82" s="48" t="s">
        <v>408</v>
      </c>
      <c r="R82" s="49">
        <v>4.0</v>
      </c>
      <c r="S82" s="50">
        <f t="shared" si="16"/>
        <v>2.666666667</v>
      </c>
      <c r="T82" s="51">
        <f t="shared" si="6"/>
        <v>18</v>
      </c>
      <c r="U82" s="52"/>
      <c r="V82" s="42"/>
      <c r="W82" s="16"/>
      <c r="X82" s="43"/>
      <c r="Y82" s="43"/>
      <c r="Z82" s="43"/>
    </row>
    <row r="83" ht="15.75" customHeight="1">
      <c r="A83" s="33">
        <v>39.0</v>
      </c>
      <c r="B83" s="34" t="s">
        <v>409</v>
      </c>
      <c r="C83" s="54"/>
      <c r="D83" s="36" t="s">
        <v>19</v>
      </c>
      <c r="E83" s="37" t="s">
        <v>410</v>
      </c>
      <c r="F83" s="38">
        <v>3.0</v>
      </c>
      <c r="G83" s="39">
        <f t="shared" si="22"/>
        <v>2</v>
      </c>
      <c r="H83" s="37" t="s">
        <v>411</v>
      </c>
      <c r="I83" s="38">
        <v>2.0</v>
      </c>
      <c r="J83" s="39">
        <f t="shared" si="23"/>
        <v>1.333333333</v>
      </c>
      <c r="K83" s="37" t="s">
        <v>412</v>
      </c>
      <c r="L83" s="38">
        <v>4.0</v>
      </c>
      <c r="M83" s="39">
        <f t="shared" si="19"/>
        <v>2.666666667</v>
      </c>
      <c r="N83" s="37" t="s">
        <v>413</v>
      </c>
      <c r="O83" s="38">
        <v>4.0</v>
      </c>
      <c r="P83" s="39">
        <f t="shared" si="20"/>
        <v>2.666666667</v>
      </c>
      <c r="Q83" s="67" t="s">
        <v>414</v>
      </c>
      <c r="R83" s="68">
        <v>3.0</v>
      </c>
      <c r="S83" s="39">
        <f t="shared" si="16"/>
        <v>2</v>
      </c>
      <c r="T83" s="40">
        <f t="shared" si="6"/>
        <v>16</v>
      </c>
      <c r="U83" s="41">
        <f>T83+T84</f>
        <v>34</v>
      </c>
      <c r="V83" s="42">
        <f>G83+G84+J83+J84+M83+M84+P83+P84+S83+S84</f>
        <v>22.66666667</v>
      </c>
      <c r="W83" s="16"/>
      <c r="X83" s="43"/>
      <c r="Y83" s="43"/>
      <c r="Z83" s="43"/>
    </row>
    <row r="84" ht="15.75" customHeight="1">
      <c r="A84" s="44"/>
      <c r="B84" s="45"/>
      <c r="C84" s="58"/>
      <c r="D84" s="47" t="s">
        <v>25</v>
      </c>
      <c r="E84" s="48" t="s">
        <v>415</v>
      </c>
      <c r="F84" s="49">
        <v>3.0</v>
      </c>
      <c r="G84" s="50">
        <f t="shared" si="22"/>
        <v>2</v>
      </c>
      <c r="H84" s="48" t="s">
        <v>416</v>
      </c>
      <c r="I84" s="49">
        <v>4.0</v>
      </c>
      <c r="J84" s="50">
        <f t="shared" si="23"/>
        <v>2.666666667</v>
      </c>
      <c r="K84" s="48" t="s">
        <v>417</v>
      </c>
      <c r="L84" s="49">
        <v>4.0</v>
      </c>
      <c r="M84" s="50">
        <f t="shared" si="19"/>
        <v>2.666666667</v>
      </c>
      <c r="N84" s="48" t="s">
        <v>418</v>
      </c>
      <c r="O84" s="49">
        <v>4.0</v>
      </c>
      <c r="P84" s="50">
        <f t="shared" si="20"/>
        <v>2.666666667</v>
      </c>
      <c r="Q84" s="48" t="s">
        <v>419</v>
      </c>
      <c r="R84" s="49">
        <v>3.0</v>
      </c>
      <c r="S84" s="50">
        <f t="shared" si="16"/>
        <v>2</v>
      </c>
      <c r="T84" s="51">
        <f t="shared" si="6"/>
        <v>18</v>
      </c>
      <c r="U84" s="52"/>
      <c r="V84" s="42"/>
      <c r="W84" s="16"/>
      <c r="X84" s="43"/>
      <c r="Y84" s="43"/>
      <c r="Z84" s="43"/>
    </row>
    <row r="85" ht="15.75" customHeight="1">
      <c r="A85" s="71">
        <v>40.0</v>
      </c>
      <c r="B85" s="34" t="s">
        <v>420</v>
      </c>
      <c r="C85" s="54"/>
      <c r="D85" s="36" t="s">
        <v>19</v>
      </c>
      <c r="E85" s="37" t="s">
        <v>421</v>
      </c>
      <c r="F85" s="38">
        <v>3.0</v>
      </c>
      <c r="G85" s="39">
        <f t="shared" si="22"/>
        <v>2</v>
      </c>
      <c r="H85" s="37" t="s">
        <v>422</v>
      </c>
      <c r="I85" s="38">
        <v>4.0</v>
      </c>
      <c r="J85" s="39">
        <f t="shared" si="23"/>
        <v>2.666666667</v>
      </c>
      <c r="K85" s="37" t="s">
        <v>423</v>
      </c>
      <c r="L85" s="38">
        <v>4.0</v>
      </c>
      <c r="M85" s="39">
        <f t="shared" si="19"/>
        <v>2.666666667</v>
      </c>
      <c r="N85" s="37" t="s">
        <v>424</v>
      </c>
      <c r="O85" s="38">
        <v>4.0</v>
      </c>
      <c r="P85" s="39">
        <f t="shared" si="20"/>
        <v>2.666666667</v>
      </c>
      <c r="Q85" s="67" t="s">
        <v>425</v>
      </c>
      <c r="R85" s="68">
        <v>4.0</v>
      </c>
      <c r="S85" s="39">
        <f t="shared" si="16"/>
        <v>2.666666667</v>
      </c>
      <c r="T85" s="40">
        <f t="shared" si="6"/>
        <v>19</v>
      </c>
      <c r="U85" s="41">
        <f>T85+T86</f>
        <v>36</v>
      </c>
      <c r="V85" s="42">
        <f>G85+G86+J85+J86+M85+M86+P85+P86+S85+S86</f>
        <v>24</v>
      </c>
      <c r="W85" s="16"/>
      <c r="X85" s="43"/>
      <c r="Y85" s="43"/>
      <c r="Z85" s="43"/>
    </row>
    <row r="86" ht="15.75" customHeight="1">
      <c r="A86" s="73"/>
      <c r="B86" s="45"/>
      <c r="C86" s="58"/>
      <c r="D86" s="47" t="s">
        <v>25</v>
      </c>
      <c r="E86" s="48" t="s">
        <v>426</v>
      </c>
      <c r="F86" s="49">
        <v>4.0</v>
      </c>
      <c r="G86" s="50">
        <f t="shared" si="22"/>
        <v>2.666666667</v>
      </c>
      <c r="H86" s="48" t="s">
        <v>427</v>
      </c>
      <c r="I86" s="49">
        <v>3.0</v>
      </c>
      <c r="J86" s="50">
        <f t="shared" si="23"/>
        <v>2</v>
      </c>
      <c r="K86" s="48" t="s">
        <v>428</v>
      </c>
      <c r="L86" s="49">
        <v>4.0</v>
      </c>
      <c r="M86" s="50">
        <f t="shared" si="19"/>
        <v>2.666666667</v>
      </c>
      <c r="N86" s="48" t="s">
        <v>429</v>
      </c>
      <c r="O86" s="49">
        <v>3.0</v>
      </c>
      <c r="P86" s="50">
        <f t="shared" si="20"/>
        <v>2</v>
      </c>
      <c r="Q86" s="48" t="s">
        <v>430</v>
      </c>
      <c r="R86" s="49">
        <v>3.0</v>
      </c>
      <c r="S86" s="50">
        <f t="shared" si="16"/>
        <v>2</v>
      </c>
      <c r="T86" s="51">
        <f t="shared" si="6"/>
        <v>17</v>
      </c>
      <c r="U86" s="52"/>
      <c r="V86" s="42"/>
      <c r="W86" s="16"/>
      <c r="X86" s="43"/>
      <c r="Y86" s="43"/>
      <c r="Z86" s="43"/>
    </row>
    <row r="87" ht="24.75" customHeight="1">
      <c r="A87" s="33">
        <v>41.0</v>
      </c>
      <c r="B87" s="34" t="s">
        <v>431</v>
      </c>
      <c r="C87" s="35" t="s">
        <v>18</v>
      </c>
      <c r="D87" s="36" t="s">
        <v>19</v>
      </c>
      <c r="E87" s="78" t="s">
        <v>432</v>
      </c>
      <c r="F87" s="79">
        <v>3.0</v>
      </c>
      <c r="G87" s="39">
        <f>F87*45/60</f>
        <v>2.25</v>
      </c>
      <c r="H87" s="37" t="s">
        <v>433</v>
      </c>
      <c r="I87" s="38">
        <v>4.0</v>
      </c>
      <c r="J87" s="39">
        <f t="shared" si="23"/>
        <v>2.666666667</v>
      </c>
      <c r="K87" s="37" t="s">
        <v>434</v>
      </c>
      <c r="L87" s="38">
        <v>3.0</v>
      </c>
      <c r="M87" s="39">
        <f t="shared" si="19"/>
        <v>2</v>
      </c>
      <c r="N87" s="37" t="s">
        <v>435</v>
      </c>
      <c r="O87" s="38">
        <v>3.0</v>
      </c>
      <c r="P87" s="39">
        <f t="shared" si="20"/>
        <v>2</v>
      </c>
      <c r="Q87" s="37" t="s">
        <v>436</v>
      </c>
      <c r="R87" s="38">
        <v>4.0</v>
      </c>
      <c r="S87" s="39">
        <f t="shared" si="16"/>
        <v>2.666666667</v>
      </c>
      <c r="T87" s="40">
        <f t="shared" si="6"/>
        <v>17</v>
      </c>
      <c r="U87" s="41">
        <f>T87+T88</f>
        <v>30</v>
      </c>
      <c r="V87" s="42">
        <f>G87+G88+J87+J88+M87+M88+P87+P88+S87+S88</f>
        <v>20.5</v>
      </c>
      <c r="W87" s="16"/>
      <c r="X87" s="43"/>
      <c r="Y87" s="43"/>
      <c r="Z87" s="43"/>
    </row>
    <row r="88" ht="15.75" customHeight="1">
      <c r="A88" s="44"/>
      <c r="B88" s="45"/>
      <c r="C88" s="46">
        <v>1996.0</v>
      </c>
      <c r="D88" s="47" t="s">
        <v>25</v>
      </c>
      <c r="E88" s="48" t="s">
        <v>437</v>
      </c>
      <c r="F88" s="49">
        <v>3.0</v>
      </c>
      <c r="G88" s="50">
        <f>F88*40/60</f>
        <v>2</v>
      </c>
      <c r="H88" s="48" t="s">
        <v>438</v>
      </c>
      <c r="I88" s="49">
        <v>3.0</v>
      </c>
      <c r="J88" s="50">
        <f t="shared" si="23"/>
        <v>2</v>
      </c>
      <c r="K88" s="48" t="s">
        <v>439</v>
      </c>
      <c r="L88" s="49"/>
      <c r="M88" s="50">
        <f t="shared" si="19"/>
        <v>0</v>
      </c>
      <c r="N88" s="48" t="s">
        <v>440</v>
      </c>
      <c r="O88" s="49">
        <v>4.0</v>
      </c>
      <c r="P88" s="50">
        <f t="shared" si="20"/>
        <v>2.666666667</v>
      </c>
      <c r="Q88" s="64" t="s">
        <v>441</v>
      </c>
      <c r="R88" s="65">
        <v>3.0</v>
      </c>
      <c r="S88" s="50">
        <f t="shared" ref="S88:S90" si="24">R88*45/60</f>
        <v>2.25</v>
      </c>
      <c r="T88" s="51">
        <f t="shared" si="6"/>
        <v>13</v>
      </c>
      <c r="U88" s="52"/>
      <c r="V88" s="42"/>
      <c r="W88" s="16"/>
      <c r="X88" s="43"/>
      <c r="Y88" s="43"/>
      <c r="Z88" s="43"/>
    </row>
    <row r="89" ht="24.75" customHeight="1">
      <c r="A89" s="53">
        <v>42.0</v>
      </c>
      <c r="B89" s="34" t="s">
        <v>442</v>
      </c>
      <c r="C89" s="54"/>
      <c r="D89" s="36" t="s">
        <v>19</v>
      </c>
      <c r="E89" s="78" t="s">
        <v>443</v>
      </c>
      <c r="F89" s="79">
        <v>3.0</v>
      </c>
      <c r="G89" s="70">
        <f t="shared" ref="G89:G90" si="25">F89*45/60</f>
        <v>2.25</v>
      </c>
      <c r="H89" s="62" t="s">
        <v>444</v>
      </c>
      <c r="I89" s="63">
        <v>3.0</v>
      </c>
      <c r="J89" s="39">
        <f t="shared" ref="J89:J90" si="26">I89*45/60</f>
        <v>2.25</v>
      </c>
      <c r="K89" s="78" t="s">
        <v>445</v>
      </c>
      <c r="L89" s="79">
        <v>5.0</v>
      </c>
      <c r="M89" s="39">
        <f t="shared" ref="M89:M90" si="27">L89*45/60</f>
        <v>3.75</v>
      </c>
      <c r="N89" s="67"/>
      <c r="O89" s="38"/>
      <c r="P89" s="39">
        <f t="shared" si="20"/>
        <v>0</v>
      </c>
      <c r="Q89" s="62" t="s">
        <v>446</v>
      </c>
      <c r="R89" s="63">
        <v>4.0</v>
      </c>
      <c r="S89" s="39">
        <f t="shared" si="24"/>
        <v>3</v>
      </c>
      <c r="T89" s="40">
        <f t="shared" si="6"/>
        <v>15</v>
      </c>
      <c r="U89" s="41">
        <f>T89+T90</f>
        <v>30</v>
      </c>
      <c r="V89" s="42">
        <f>G89+G90+J89+J90+M89+M90+P89+P90+S89+S90</f>
        <v>22.5</v>
      </c>
      <c r="W89" s="16"/>
      <c r="X89" s="43"/>
      <c r="Y89" s="43"/>
      <c r="Z89" s="43"/>
    </row>
    <row r="90" ht="15.75" customHeight="1">
      <c r="A90" s="56"/>
      <c r="B90" s="45"/>
      <c r="C90" s="58"/>
      <c r="D90" s="47" t="s">
        <v>25</v>
      </c>
      <c r="E90" s="64" t="s">
        <v>447</v>
      </c>
      <c r="F90" s="65">
        <v>3.0</v>
      </c>
      <c r="G90" s="50">
        <f t="shared" si="25"/>
        <v>2.25</v>
      </c>
      <c r="H90" s="64" t="s">
        <v>448</v>
      </c>
      <c r="I90" s="65">
        <v>3.0</v>
      </c>
      <c r="J90" s="50">
        <f t="shared" si="26"/>
        <v>2.25</v>
      </c>
      <c r="K90" s="64" t="s">
        <v>449</v>
      </c>
      <c r="L90" s="65">
        <v>2.0</v>
      </c>
      <c r="M90" s="50">
        <f t="shared" si="27"/>
        <v>1.5</v>
      </c>
      <c r="N90" s="64" t="s">
        <v>450</v>
      </c>
      <c r="O90" s="65">
        <v>3.0</v>
      </c>
      <c r="P90" s="50">
        <f>O90*45/60</f>
        <v>2.25</v>
      </c>
      <c r="Q90" s="64" t="s">
        <v>451</v>
      </c>
      <c r="R90" s="65">
        <v>4.0</v>
      </c>
      <c r="S90" s="50">
        <f t="shared" si="24"/>
        <v>3</v>
      </c>
      <c r="T90" s="51">
        <f t="shared" si="6"/>
        <v>15</v>
      </c>
      <c r="U90" s="52"/>
      <c r="V90" s="42"/>
      <c r="W90" s="16"/>
      <c r="X90" s="43"/>
      <c r="Y90" s="43"/>
      <c r="Z90" s="43"/>
    </row>
    <row r="91" ht="24.75" customHeight="1">
      <c r="A91" s="33">
        <v>43.0</v>
      </c>
      <c r="B91" s="34" t="s">
        <v>452</v>
      </c>
      <c r="C91" s="54"/>
      <c r="D91" s="36" t="s">
        <v>19</v>
      </c>
      <c r="E91" s="37" t="s">
        <v>453</v>
      </c>
      <c r="F91" s="38">
        <v>3.0</v>
      </c>
      <c r="G91" s="39">
        <f t="shared" ref="G91:G93" si="28">F91*40/60</f>
        <v>2</v>
      </c>
      <c r="H91" s="37" t="s">
        <v>454</v>
      </c>
      <c r="I91" s="38">
        <v>4.0</v>
      </c>
      <c r="J91" s="39">
        <f t="shared" ref="J91:J100" si="29">I91*40/60</f>
        <v>2.666666667</v>
      </c>
      <c r="K91" s="37" t="s">
        <v>455</v>
      </c>
      <c r="L91" s="38">
        <v>3.0</v>
      </c>
      <c r="M91" s="39">
        <f t="shared" ref="M91:M93" si="30">L91*40/60</f>
        <v>2</v>
      </c>
      <c r="N91" s="37" t="s">
        <v>456</v>
      </c>
      <c r="O91" s="38">
        <v>4.0</v>
      </c>
      <c r="P91" s="39">
        <f t="shared" ref="P91:P92" si="31">O91*40/60</f>
        <v>2.666666667</v>
      </c>
      <c r="Q91" s="37" t="s">
        <v>457</v>
      </c>
      <c r="R91" s="38">
        <v>4.0</v>
      </c>
      <c r="S91" s="39">
        <f t="shared" ref="S91:S92" si="32">R91*40/60</f>
        <v>2.666666667</v>
      </c>
      <c r="T91" s="40">
        <f t="shared" si="6"/>
        <v>18</v>
      </c>
      <c r="U91" s="41">
        <f>T91+T92</f>
        <v>32</v>
      </c>
      <c r="V91" s="42">
        <f>G91+G92+J91+J92+M91+M92+P91+P92+S91+S92</f>
        <v>21.33333333</v>
      </c>
      <c r="W91" s="16"/>
      <c r="X91" s="43"/>
      <c r="Y91" s="43"/>
      <c r="Z91" s="43"/>
    </row>
    <row r="92" ht="15.75" customHeight="1">
      <c r="A92" s="44"/>
      <c r="B92" s="45"/>
      <c r="C92" s="58"/>
      <c r="D92" s="47" t="s">
        <v>25</v>
      </c>
      <c r="E92" s="48" t="s">
        <v>458</v>
      </c>
      <c r="F92" s="49">
        <v>4.0</v>
      </c>
      <c r="G92" s="50">
        <f t="shared" si="28"/>
        <v>2.666666667</v>
      </c>
      <c r="H92" s="48"/>
      <c r="I92" s="49"/>
      <c r="J92" s="50">
        <f t="shared" si="29"/>
        <v>0</v>
      </c>
      <c r="K92" s="48" t="s">
        <v>459</v>
      </c>
      <c r="L92" s="49">
        <v>4.0</v>
      </c>
      <c r="M92" s="50">
        <f t="shared" si="30"/>
        <v>2.666666667</v>
      </c>
      <c r="N92" s="48" t="s">
        <v>460</v>
      </c>
      <c r="O92" s="49">
        <v>3.0</v>
      </c>
      <c r="P92" s="50">
        <f t="shared" si="31"/>
        <v>2</v>
      </c>
      <c r="Q92" s="48" t="s">
        <v>461</v>
      </c>
      <c r="R92" s="49">
        <v>3.0</v>
      </c>
      <c r="S92" s="50">
        <f t="shared" si="32"/>
        <v>2</v>
      </c>
      <c r="T92" s="51">
        <f t="shared" si="6"/>
        <v>14</v>
      </c>
      <c r="U92" s="52"/>
      <c r="V92" s="42"/>
      <c r="W92" s="16"/>
      <c r="X92" s="43"/>
      <c r="Y92" s="43"/>
      <c r="Z92" s="43"/>
    </row>
    <row r="93" ht="24.75" customHeight="1">
      <c r="A93" s="53">
        <v>44.0</v>
      </c>
      <c r="B93" s="34" t="s">
        <v>462</v>
      </c>
      <c r="C93" s="54"/>
      <c r="D93" s="36" t="s">
        <v>19</v>
      </c>
      <c r="E93" s="55" t="s">
        <v>35</v>
      </c>
      <c r="F93" s="38"/>
      <c r="G93" s="39">
        <f t="shared" si="28"/>
        <v>0</v>
      </c>
      <c r="H93" s="55" t="s">
        <v>35</v>
      </c>
      <c r="I93" s="38"/>
      <c r="J93" s="39">
        <f t="shared" si="29"/>
        <v>0</v>
      </c>
      <c r="K93" s="55" t="s">
        <v>35</v>
      </c>
      <c r="L93" s="38"/>
      <c r="M93" s="39">
        <f t="shared" si="30"/>
        <v>0</v>
      </c>
      <c r="N93" s="62" t="s">
        <v>463</v>
      </c>
      <c r="O93" s="63">
        <v>4.0</v>
      </c>
      <c r="P93" s="39">
        <f t="shared" ref="P93:P94" si="33">O93*45/60</f>
        <v>3</v>
      </c>
      <c r="Q93" s="62" t="s">
        <v>464</v>
      </c>
      <c r="R93" s="63">
        <v>4.0</v>
      </c>
      <c r="S93" s="39">
        <f t="shared" ref="S93:S94" si="34">R93*45/60</f>
        <v>3</v>
      </c>
      <c r="T93" s="40">
        <f t="shared" si="6"/>
        <v>8</v>
      </c>
      <c r="U93" s="41">
        <f>T93+T94</f>
        <v>18</v>
      </c>
      <c r="V93" s="42">
        <f>G93+G94+J93+J94+M93+M94+P93+P94+S93+S94</f>
        <v>13.5</v>
      </c>
      <c r="W93" s="16"/>
      <c r="X93" s="43"/>
      <c r="Y93" s="43"/>
      <c r="Z93" s="43"/>
    </row>
    <row r="94" ht="15.75" customHeight="1">
      <c r="A94" s="56"/>
      <c r="B94" s="45"/>
      <c r="C94" s="58"/>
      <c r="D94" s="47" t="s">
        <v>25</v>
      </c>
      <c r="E94" s="64" t="s">
        <v>465</v>
      </c>
      <c r="F94" s="65">
        <v>3.0</v>
      </c>
      <c r="G94" s="50">
        <f>F94*45/60</f>
        <v>2.25</v>
      </c>
      <c r="H94" s="59" t="s">
        <v>35</v>
      </c>
      <c r="I94" s="49"/>
      <c r="J94" s="50">
        <f t="shared" si="29"/>
        <v>0</v>
      </c>
      <c r="K94" s="66" t="s">
        <v>466</v>
      </c>
      <c r="L94" s="65"/>
      <c r="M94" s="50">
        <f>L94*45/60</f>
        <v>0</v>
      </c>
      <c r="N94" s="64" t="s">
        <v>467</v>
      </c>
      <c r="O94" s="65">
        <v>4.0</v>
      </c>
      <c r="P94" s="50">
        <f t="shared" si="33"/>
        <v>3</v>
      </c>
      <c r="Q94" s="64" t="s">
        <v>468</v>
      </c>
      <c r="R94" s="65">
        <v>3.0</v>
      </c>
      <c r="S94" s="50">
        <f t="shared" si="34"/>
        <v>2.25</v>
      </c>
      <c r="T94" s="51">
        <f t="shared" si="6"/>
        <v>10</v>
      </c>
      <c r="U94" s="52"/>
      <c r="V94" s="42"/>
      <c r="W94" s="16"/>
      <c r="X94" s="43"/>
      <c r="Y94" s="43"/>
      <c r="Z94" s="43"/>
    </row>
    <row r="95" ht="24.75" customHeight="1">
      <c r="A95" s="33">
        <v>45.0</v>
      </c>
      <c r="B95" s="34" t="s">
        <v>469</v>
      </c>
      <c r="C95" s="54"/>
      <c r="D95" s="36" t="s">
        <v>19</v>
      </c>
      <c r="E95" s="37"/>
      <c r="F95" s="38"/>
      <c r="G95" s="39">
        <f t="shared" ref="G95:G101" si="35">F95*40/60</f>
        <v>0</v>
      </c>
      <c r="H95" s="37" t="s">
        <v>470</v>
      </c>
      <c r="I95" s="38">
        <v>3.0</v>
      </c>
      <c r="J95" s="39">
        <f t="shared" si="29"/>
        <v>2</v>
      </c>
      <c r="K95" s="37" t="s">
        <v>471</v>
      </c>
      <c r="L95" s="38">
        <v>4.0</v>
      </c>
      <c r="M95" s="39">
        <f t="shared" ref="M95:M100" si="36">L95*40/60</f>
        <v>2.666666667</v>
      </c>
      <c r="N95" s="37" t="s">
        <v>472</v>
      </c>
      <c r="O95" s="38">
        <v>4.0</v>
      </c>
      <c r="P95" s="39">
        <f t="shared" ref="P95:P100" si="37">O95*40/60</f>
        <v>2.666666667</v>
      </c>
      <c r="Q95" s="37" t="s">
        <v>473</v>
      </c>
      <c r="R95" s="38">
        <v>4.0</v>
      </c>
      <c r="S95" s="39">
        <f t="shared" ref="S95:S101" si="38">R95*40/60</f>
        <v>2.666666667</v>
      </c>
      <c r="T95" s="40">
        <f t="shared" si="6"/>
        <v>15</v>
      </c>
      <c r="U95" s="41">
        <f>T95+T96</f>
        <v>32</v>
      </c>
      <c r="V95" s="42">
        <f>G95+G96+J95+J96+M95+M96+P95+P96+S95+S96</f>
        <v>21.33333333</v>
      </c>
      <c r="W95" s="16"/>
      <c r="X95" s="43"/>
      <c r="Y95" s="43"/>
      <c r="Z95" s="43"/>
    </row>
    <row r="96" ht="15.75" customHeight="1">
      <c r="A96" s="44"/>
      <c r="B96" s="45"/>
      <c r="C96" s="58"/>
      <c r="D96" s="47" t="s">
        <v>25</v>
      </c>
      <c r="E96" s="48" t="s">
        <v>474</v>
      </c>
      <c r="F96" s="49">
        <v>3.0</v>
      </c>
      <c r="G96" s="50">
        <f t="shared" si="35"/>
        <v>2</v>
      </c>
      <c r="H96" s="48" t="s">
        <v>475</v>
      </c>
      <c r="I96" s="49">
        <v>4.0</v>
      </c>
      <c r="J96" s="50">
        <f t="shared" si="29"/>
        <v>2.666666667</v>
      </c>
      <c r="K96" s="48" t="s">
        <v>476</v>
      </c>
      <c r="L96" s="49">
        <v>4.0</v>
      </c>
      <c r="M96" s="50">
        <f t="shared" si="36"/>
        <v>2.666666667</v>
      </c>
      <c r="N96" s="48" t="s">
        <v>477</v>
      </c>
      <c r="O96" s="49">
        <v>3.0</v>
      </c>
      <c r="P96" s="50">
        <f t="shared" si="37"/>
        <v>2</v>
      </c>
      <c r="Q96" s="48" t="s">
        <v>478</v>
      </c>
      <c r="R96" s="49">
        <v>3.0</v>
      </c>
      <c r="S96" s="50">
        <f t="shared" si="38"/>
        <v>2</v>
      </c>
      <c r="T96" s="51">
        <f t="shared" si="6"/>
        <v>17</v>
      </c>
      <c r="U96" s="52"/>
      <c r="V96" s="42"/>
      <c r="W96" s="16"/>
      <c r="X96" s="43"/>
      <c r="Y96" s="43"/>
      <c r="Z96" s="43"/>
    </row>
    <row r="97" ht="15.75" customHeight="1">
      <c r="A97" s="53">
        <v>46.0</v>
      </c>
      <c r="B97" s="34" t="s">
        <v>479</v>
      </c>
      <c r="C97" s="54"/>
      <c r="D97" s="36" t="s">
        <v>19</v>
      </c>
      <c r="E97" s="37" t="s">
        <v>480</v>
      </c>
      <c r="F97" s="38">
        <v>3.0</v>
      </c>
      <c r="G97" s="39">
        <f t="shared" si="35"/>
        <v>2</v>
      </c>
      <c r="H97" s="37" t="s">
        <v>481</v>
      </c>
      <c r="I97" s="38">
        <v>4.0</v>
      </c>
      <c r="J97" s="39">
        <f t="shared" si="29"/>
        <v>2.666666667</v>
      </c>
      <c r="K97" s="37" t="s">
        <v>482</v>
      </c>
      <c r="L97" s="38">
        <v>4.0</v>
      </c>
      <c r="M97" s="39">
        <f t="shared" si="36"/>
        <v>2.666666667</v>
      </c>
      <c r="N97" s="37" t="s">
        <v>483</v>
      </c>
      <c r="O97" s="38">
        <v>4.0</v>
      </c>
      <c r="P97" s="39">
        <f t="shared" si="37"/>
        <v>2.666666667</v>
      </c>
      <c r="Q97" s="37" t="s">
        <v>484</v>
      </c>
      <c r="R97" s="38">
        <v>4.0</v>
      </c>
      <c r="S97" s="39">
        <f t="shared" si="38"/>
        <v>2.666666667</v>
      </c>
      <c r="T97" s="40">
        <f t="shared" si="6"/>
        <v>19</v>
      </c>
      <c r="U97" s="41">
        <f>T97+T98</f>
        <v>38</v>
      </c>
      <c r="V97" s="42">
        <f>G97+G98+J97+J98+M97+M98+P97+P98+S97+S98</f>
        <v>25.33333333</v>
      </c>
      <c r="W97" s="16"/>
      <c r="X97" s="43"/>
      <c r="Y97" s="43"/>
      <c r="Z97" s="43"/>
    </row>
    <row r="98" ht="15.75" customHeight="1">
      <c r="A98" s="56"/>
      <c r="B98" s="45"/>
      <c r="C98" s="58"/>
      <c r="D98" s="47" t="s">
        <v>25</v>
      </c>
      <c r="E98" s="48" t="s">
        <v>485</v>
      </c>
      <c r="F98" s="49">
        <v>4.0</v>
      </c>
      <c r="G98" s="50">
        <f t="shared" si="35"/>
        <v>2.666666667</v>
      </c>
      <c r="H98" s="48" t="s">
        <v>486</v>
      </c>
      <c r="I98" s="49">
        <v>4.0</v>
      </c>
      <c r="J98" s="50">
        <f t="shared" si="29"/>
        <v>2.666666667</v>
      </c>
      <c r="K98" s="48" t="s">
        <v>487</v>
      </c>
      <c r="L98" s="49">
        <v>4.0</v>
      </c>
      <c r="M98" s="50">
        <f t="shared" si="36"/>
        <v>2.666666667</v>
      </c>
      <c r="N98" s="48" t="s">
        <v>488</v>
      </c>
      <c r="O98" s="49">
        <v>3.0</v>
      </c>
      <c r="P98" s="50">
        <f t="shared" si="37"/>
        <v>2</v>
      </c>
      <c r="Q98" s="48" t="s">
        <v>489</v>
      </c>
      <c r="R98" s="49">
        <v>4.0</v>
      </c>
      <c r="S98" s="50">
        <f t="shared" si="38"/>
        <v>2.666666667</v>
      </c>
      <c r="T98" s="51">
        <f t="shared" si="6"/>
        <v>19</v>
      </c>
      <c r="U98" s="52"/>
      <c r="V98" s="42"/>
      <c r="W98" s="16"/>
      <c r="X98" s="43"/>
      <c r="Y98" s="43"/>
      <c r="Z98" s="43"/>
    </row>
    <row r="99" ht="24.75" customHeight="1">
      <c r="A99" s="33">
        <v>47.0</v>
      </c>
      <c r="B99" s="34" t="s">
        <v>490</v>
      </c>
      <c r="C99" s="35" t="s">
        <v>18</v>
      </c>
      <c r="D99" s="36" t="s">
        <v>19</v>
      </c>
      <c r="E99" s="37" t="s">
        <v>491</v>
      </c>
      <c r="F99" s="38">
        <v>3.0</v>
      </c>
      <c r="G99" s="39">
        <f t="shared" si="35"/>
        <v>2</v>
      </c>
      <c r="H99" s="37" t="s">
        <v>492</v>
      </c>
      <c r="I99" s="38">
        <v>4.0</v>
      </c>
      <c r="J99" s="39">
        <f t="shared" si="29"/>
        <v>2.666666667</v>
      </c>
      <c r="K99" s="37" t="s">
        <v>493</v>
      </c>
      <c r="L99" s="38">
        <v>4.0</v>
      </c>
      <c r="M99" s="39">
        <f t="shared" si="36"/>
        <v>2.666666667</v>
      </c>
      <c r="N99" s="67" t="s">
        <v>494</v>
      </c>
      <c r="O99" s="68">
        <v>4.0</v>
      </c>
      <c r="P99" s="70">
        <f t="shared" si="37"/>
        <v>2.666666667</v>
      </c>
      <c r="Q99" s="67" t="s">
        <v>495</v>
      </c>
      <c r="R99" s="68">
        <v>4.0</v>
      </c>
      <c r="S99" s="70">
        <f t="shared" si="38"/>
        <v>2.666666667</v>
      </c>
      <c r="T99" s="40">
        <f t="shared" si="6"/>
        <v>19</v>
      </c>
      <c r="U99" s="41">
        <f>T99+T100</f>
        <v>34</v>
      </c>
      <c r="V99" s="42">
        <f>G99+G100+J99+J100+M99+M100+P99+P100+S99+S100</f>
        <v>22.66666667</v>
      </c>
      <c r="W99" s="16"/>
      <c r="X99" s="43"/>
      <c r="Y99" s="43"/>
      <c r="Z99" s="43"/>
    </row>
    <row r="100" ht="15.75" customHeight="1">
      <c r="A100" s="44"/>
      <c r="B100" s="45"/>
      <c r="C100" s="46">
        <v>1989.0</v>
      </c>
      <c r="D100" s="47" t="s">
        <v>25</v>
      </c>
      <c r="E100" s="76" t="s">
        <v>496</v>
      </c>
      <c r="F100" s="49">
        <v>2.0</v>
      </c>
      <c r="G100" s="50">
        <f t="shared" si="35"/>
        <v>1.333333333</v>
      </c>
      <c r="H100" s="48" t="s">
        <v>497</v>
      </c>
      <c r="I100" s="49">
        <v>4.0</v>
      </c>
      <c r="J100" s="50">
        <f t="shared" si="29"/>
        <v>2.666666667</v>
      </c>
      <c r="K100" s="48" t="s">
        <v>498</v>
      </c>
      <c r="L100" s="49">
        <v>3.0</v>
      </c>
      <c r="M100" s="50">
        <f t="shared" si="36"/>
        <v>2</v>
      </c>
      <c r="N100" s="48" t="s">
        <v>499</v>
      </c>
      <c r="O100" s="49">
        <v>3.0</v>
      </c>
      <c r="P100" s="50">
        <f t="shared" si="37"/>
        <v>2</v>
      </c>
      <c r="Q100" s="48" t="s">
        <v>500</v>
      </c>
      <c r="R100" s="49">
        <v>3.0</v>
      </c>
      <c r="S100" s="50">
        <f t="shared" si="38"/>
        <v>2</v>
      </c>
      <c r="T100" s="51">
        <f t="shared" si="6"/>
        <v>15</v>
      </c>
      <c r="U100" s="52"/>
      <c r="V100" s="42"/>
      <c r="W100" s="16"/>
      <c r="X100" s="43"/>
      <c r="Y100" s="43"/>
      <c r="Z100" s="43"/>
    </row>
    <row r="101" ht="24.75" customHeight="1">
      <c r="A101" s="53">
        <v>48.0</v>
      </c>
      <c r="B101" s="34" t="s">
        <v>501</v>
      </c>
      <c r="C101" s="54"/>
      <c r="D101" s="36" t="s">
        <v>19</v>
      </c>
      <c r="E101" s="67"/>
      <c r="F101" s="63"/>
      <c r="G101" s="39">
        <f t="shared" si="35"/>
        <v>0</v>
      </c>
      <c r="H101" s="62" t="s">
        <v>502</v>
      </c>
      <c r="I101" s="63">
        <v>4.0</v>
      </c>
      <c r="J101" s="39">
        <f t="shared" ref="J101:J106" si="39">I101*45/60</f>
        <v>3</v>
      </c>
      <c r="K101" s="62" t="s">
        <v>503</v>
      </c>
      <c r="L101" s="63">
        <v>4.0</v>
      </c>
      <c r="M101" s="39">
        <f t="shared" ref="M101:M104" si="40">L101*45/60</f>
        <v>3</v>
      </c>
      <c r="N101" s="62" t="s">
        <v>504</v>
      </c>
      <c r="O101" s="63">
        <v>4.0</v>
      </c>
      <c r="P101" s="39">
        <f t="shared" ref="P101:P105" si="41">O101*45/60</f>
        <v>3</v>
      </c>
      <c r="Q101" s="81" t="s">
        <v>505</v>
      </c>
      <c r="R101" s="63"/>
      <c r="S101" s="39">
        <f t="shared" si="38"/>
        <v>0</v>
      </c>
      <c r="T101" s="40">
        <f t="shared" si="6"/>
        <v>12</v>
      </c>
      <c r="U101" s="41">
        <f>T101+T102</f>
        <v>30</v>
      </c>
      <c r="V101" s="42">
        <f>G101+G102+J101+J102+M101+M102+P101+P102+S101+S102</f>
        <v>22.5</v>
      </c>
      <c r="W101" s="16"/>
      <c r="X101" s="43"/>
      <c r="Y101" s="43"/>
      <c r="Z101" s="43"/>
    </row>
    <row r="102" ht="15.75" customHeight="1">
      <c r="A102" s="56"/>
      <c r="B102" s="45"/>
      <c r="C102" s="58"/>
      <c r="D102" s="47" t="s">
        <v>25</v>
      </c>
      <c r="E102" s="64" t="s">
        <v>506</v>
      </c>
      <c r="F102" s="65">
        <v>4.0</v>
      </c>
      <c r="G102" s="50">
        <f>F102*45/60</f>
        <v>3</v>
      </c>
      <c r="H102" s="64" t="s">
        <v>507</v>
      </c>
      <c r="I102" s="65">
        <v>3.0</v>
      </c>
      <c r="J102" s="50">
        <f t="shared" si="39"/>
        <v>2.25</v>
      </c>
      <c r="K102" s="64" t="s">
        <v>508</v>
      </c>
      <c r="L102" s="65">
        <v>3.0</v>
      </c>
      <c r="M102" s="50">
        <f t="shared" si="40"/>
        <v>2.25</v>
      </c>
      <c r="N102" s="64" t="s">
        <v>509</v>
      </c>
      <c r="O102" s="65">
        <v>4.0</v>
      </c>
      <c r="P102" s="50">
        <f t="shared" si="41"/>
        <v>3</v>
      </c>
      <c r="Q102" s="64" t="s">
        <v>510</v>
      </c>
      <c r="R102" s="65">
        <v>4.0</v>
      </c>
      <c r="S102" s="50">
        <f t="shared" ref="S102:S106" si="42">R102*45/60</f>
        <v>3</v>
      </c>
      <c r="T102" s="51">
        <f t="shared" si="6"/>
        <v>18</v>
      </c>
      <c r="U102" s="52"/>
      <c r="V102" s="42"/>
      <c r="W102" s="16"/>
      <c r="X102" s="43"/>
      <c r="Y102" s="43"/>
      <c r="Z102" s="43"/>
    </row>
    <row r="103" ht="24.75" customHeight="1">
      <c r="A103" s="33">
        <v>49.0</v>
      </c>
      <c r="B103" s="34" t="s">
        <v>511</v>
      </c>
      <c r="C103" s="54"/>
      <c r="D103" s="36" t="s">
        <v>19</v>
      </c>
      <c r="E103" s="67"/>
      <c r="F103" s="38"/>
      <c r="G103" s="39">
        <f>F103*40/60</f>
        <v>0</v>
      </c>
      <c r="H103" s="62" t="s">
        <v>512</v>
      </c>
      <c r="I103" s="63">
        <v>4.0</v>
      </c>
      <c r="J103" s="39">
        <f t="shared" si="39"/>
        <v>3</v>
      </c>
      <c r="K103" s="62" t="s">
        <v>513</v>
      </c>
      <c r="L103" s="63">
        <v>3.0</v>
      </c>
      <c r="M103" s="39">
        <f t="shared" si="40"/>
        <v>2.25</v>
      </c>
      <c r="N103" s="62" t="s">
        <v>514</v>
      </c>
      <c r="O103" s="63">
        <v>4.0</v>
      </c>
      <c r="P103" s="39">
        <f t="shared" si="41"/>
        <v>3</v>
      </c>
      <c r="Q103" s="62" t="s">
        <v>515</v>
      </c>
      <c r="R103" s="63">
        <v>3.0</v>
      </c>
      <c r="S103" s="39">
        <f t="shared" si="42"/>
        <v>2.25</v>
      </c>
      <c r="T103" s="40">
        <f t="shared" si="6"/>
        <v>14</v>
      </c>
      <c r="U103" s="41">
        <f>T103+T104</f>
        <v>30</v>
      </c>
      <c r="V103" s="42">
        <f>G103+G104+J103+J104+M103+M104+P103+P104+S103+S104</f>
        <v>22.5</v>
      </c>
      <c r="W103" s="16"/>
      <c r="X103" s="43"/>
      <c r="Y103" s="43"/>
      <c r="Z103" s="43"/>
    </row>
    <row r="104" ht="15.75" customHeight="1">
      <c r="A104" s="44"/>
      <c r="B104" s="45"/>
      <c r="C104" s="58"/>
      <c r="D104" s="47" t="s">
        <v>25</v>
      </c>
      <c r="E104" s="64" t="s">
        <v>516</v>
      </c>
      <c r="F104" s="65">
        <v>4.0</v>
      </c>
      <c r="G104" s="50">
        <f t="shared" ref="G104:G106" si="43">F104*45/60</f>
        <v>3</v>
      </c>
      <c r="H104" s="64" t="s">
        <v>517</v>
      </c>
      <c r="I104" s="65">
        <v>3.0</v>
      </c>
      <c r="J104" s="50">
        <f t="shared" si="39"/>
        <v>2.25</v>
      </c>
      <c r="K104" s="64" t="s">
        <v>518</v>
      </c>
      <c r="L104" s="65">
        <v>2.0</v>
      </c>
      <c r="M104" s="50">
        <f t="shared" si="40"/>
        <v>1.5</v>
      </c>
      <c r="N104" s="64" t="s">
        <v>519</v>
      </c>
      <c r="O104" s="65">
        <v>4.0</v>
      </c>
      <c r="P104" s="50">
        <f t="shared" si="41"/>
        <v>3</v>
      </c>
      <c r="Q104" s="64" t="s">
        <v>520</v>
      </c>
      <c r="R104" s="65">
        <v>3.0</v>
      </c>
      <c r="S104" s="50">
        <f t="shared" si="42"/>
        <v>2.25</v>
      </c>
      <c r="T104" s="51">
        <f t="shared" si="6"/>
        <v>16</v>
      </c>
      <c r="U104" s="52"/>
      <c r="V104" s="42"/>
      <c r="W104" s="16"/>
      <c r="X104" s="43"/>
      <c r="Y104" s="43"/>
      <c r="Z104" s="43"/>
    </row>
    <row r="105" ht="24.75" customHeight="1">
      <c r="A105" s="71">
        <v>50.0</v>
      </c>
      <c r="B105" s="34" t="s">
        <v>521</v>
      </c>
      <c r="C105" s="54"/>
      <c r="D105" s="36" t="s">
        <v>19</v>
      </c>
      <c r="E105" s="78" t="s">
        <v>522</v>
      </c>
      <c r="F105" s="79">
        <v>3.0</v>
      </c>
      <c r="G105" s="70">
        <f t="shared" si="43"/>
        <v>2.25</v>
      </c>
      <c r="H105" s="62" t="s">
        <v>523</v>
      </c>
      <c r="I105" s="63">
        <v>4.0</v>
      </c>
      <c r="J105" s="39">
        <f t="shared" si="39"/>
        <v>3</v>
      </c>
      <c r="K105" s="55" t="s">
        <v>35</v>
      </c>
      <c r="L105" s="38"/>
      <c r="M105" s="39">
        <f t="shared" ref="M105:M112" si="44">L105*40/60</f>
        <v>0</v>
      </c>
      <c r="N105" s="62" t="s">
        <v>524</v>
      </c>
      <c r="O105" s="63">
        <v>4.0</v>
      </c>
      <c r="P105" s="39">
        <f t="shared" si="41"/>
        <v>3</v>
      </c>
      <c r="Q105" s="62" t="s">
        <v>525</v>
      </c>
      <c r="R105" s="63">
        <v>3.0</v>
      </c>
      <c r="S105" s="39">
        <f t="shared" si="42"/>
        <v>2.25</v>
      </c>
      <c r="T105" s="40">
        <f t="shared" si="6"/>
        <v>14</v>
      </c>
      <c r="U105" s="41">
        <f>T105+T106</f>
        <v>26</v>
      </c>
      <c r="V105" s="42">
        <f>G105+G106+J105+J106+M105+M106+P105+P106+S105+S106</f>
        <v>19.25</v>
      </c>
      <c r="W105" s="16"/>
      <c r="X105" s="43"/>
      <c r="Y105" s="43"/>
      <c r="Z105" s="43"/>
    </row>
    <row r="106" ht="15.75" customHeight="1">
      <c r="A106" s="73"/>
      <c r="B106" s="45"/>
      <c r="C106" s="58"/>
      <c r="D106" s="47" t="s">
        <v>25</v>
      </c>
      <c r="E106" s="64" t="s">
        <v>526</v>
      </c>
      <c r="F106" s="65">
        <v>3.0</v>
      </c>
      <c r="G106" s="50">
        <f t="shared" si="43"/>
        <v>2.25</v>
      </c>
      <c r="H106" s="64" t="s">
        <v>527</v>
      </c>
      <c r="I106" s="65">
        <v>2.0</v>
      </c>
      <c r="J106" s="50">
        <f t="shared" si="39"/>
        <v>1.5</v>
      </c>
      <c r="K106" s="59" t="s">
        <v>35</v>
      </c>
      <c r="L106" s="49"/>
      <c r="M106" s="50">
        <f t="shared" si="44"/>
        <v>0</v>
      </c>
      <c r="N106" s="64" t="s">
        <v>528</v>
      </c>
      <c r="O106" s="65">
        <v>3.0</v>
      </c>
      <c r="P106" s="50">
        <f t="shared" ref="P106:P116" si="45">O106*40/60</f>
        <v>2</v>
      </c>
      <c r="Q106" s="64" t="s">
        <v>529</v>
      </c>
      <c r="R106" s="65">
        <v>4.0</v>
      </c>
      <c r="S106" s="50">
        <f t="shared" si="42"/>
        <v>3</v>
      </c>
      <c r="T106" s="51">
        <f t="shared" si="6"/>
        <v>12</v>
      </c>
      <c r="U106" s="52"/>
      <c r="V106" s="42"/>
      <c r="W106" s="16"/>
      <c r="X106" s="43"/>
      <c r="Y106" s="43"/>
      <c r="Z106" s="43"/>
    </row>
    <row r="107" ht="15.75" customHeight="1">
      <c r="A107" s="33">
        <v>51.0</v>
      </c>
      <c r="B107" s="34" t="s">
        <v>530</v>
      </c>
      <c r="C107" s="54"/>
      <c r="D107" s="36" t="s">
        <v>19</v>
      </c>
      <c r="E107" s="37" t="s">
        <v>531</v>
      </c>
      <c r="F107" s="38">
        <v>4.0</v>
      </c>
      <c r="G107" s="39">
        <f t="shared" ref="G107:G117" si="46">F107*40/60</f>
        <v>2.666666667</v>
      </c>
      <c r="H107" s="37" t="s">
        <v>532</v>
      </c>
      <c r="I107" s="38">
        <v>4.0</v>
      </c>
      <c r="J107" s="39">
        <f t="shared" ref="J107:J112" si="47">I107*40/60</f>
        <v>2.666666667</v>
      </c>
      <c r="K107" s="37" t="s">
        <v>533</v>
      </c>
      <c r="L107" s="38">
        <v>4.0</v>
      </c>
      <c r="M107" s="39">
        <f t="shared" si="44"/>
        <v>2.666666667</v>
      </c>
      <c r="N107" s="67" t="s">
        <v>534</v>
      </c>
      <c r="O107" s="68">
        <v>4.0</v>
      </c>
      <c r="P107" s="70">
        <f t="shared" si="45"/>
        <v>2.666666667</v>
      </c>
      <c r="Q107" s="67" t="s">
        <v>535</v>
      </c>
      <c r="R107" s="68">
        <v>4.0</v>
      </c>
      <c r="S107" s="39">
        <f t="shared" ref="S107:S117" si="48">R107*40/60</f>
        <v>2.666666667</v>
      </c>
      <c r="T107" s="40">
        <f t="shared" si="6"/>
        <v>20</v>
      </c>
      <c r="U107" s="41">
        <f>T107+T108</f>
        <v>36</v>
      </c>
      <c r="V107" s="42">
        <f>G107+G108+J107+J108+M107+M108+P107+P108+S107+S108</f>
        <v>24</v>
      </c>
      <c r="W107" s="16"/>
      <c r="X107" s="43"/>
      <c r="Y107" s="43"/>
      <c r="Z107" s="43"/>
    </row>
    <row r="108" ht="15.75" customHeight="1">
      <c r="A108" s="44"/>
      <c r="B108" s="45"/>
      <c r="C108" s="58"/>
      <c r="D108" s="47" t="s">
        <v>25</v>
      </c>
      <c r="E108" s="48" t="s">
        <v>536</v>
      </c>
      <c r="F108" s="49">
        <v>3.0</v>
      </c>
      <c r="G108" s="50">
        <f t="shared" si="46"/>
        <v>2</v>
      </c>
      <c r="H108" s="48" t="s">
        <v>537</v>
      </c>
      <c r="I108" s="49">
        <v>4.0</v>
      </c>
      <c r="J108" s="50">
        <f t="shared" si="47"/>
        <v>2.666666667</v>
      </c>
      <c r="K108" s="48" t="s">
        <v>538</v>
      </c>
      <c r="L108" s="49">
        <v>3.0</v>
      </c>
      <c r="M108" s="50">
        <f t="shared" si="44"/>
        <v>2</v>
      </c>
      <c r="N108" s="48" t="s">
        <v>539</v>
      </c>
      <c r="O108" s="49">
        <v>3.0</v>
      </c>
      <c r="P108" s="50">
        <f t="shared" si="45"/>
        <v>2</v>
      </c>
      <c r="Q108" s="48" t="s">
        <v>540</v>
      </c>
      <c r="R108" s="49">
        <v>3.0</v>
      </c>
      <c r="S108" s="50">
        <f t="shared" si="48"/>
        <v>2</v>
      </c>
      <c r="T108" s="51">
        <f t="shared" si="6"/>
        <v>16</v>
      </c>
      <c r="U108" s="52"/>
      <c r="V108" s="42"/>
      <c r="W108" s="16"/>
      <c r="X108" s="43"/>
      <c r="Y108" s="43"/>
      <c r="Z108" s="43"/>
    </row>
    <row r="109" ht="37.5" customHeight="1">
      <c r="A109" s="53">
        <v>52.0</v>
      </c>
      <c r="B109" s="60" t="s">
        <v>541</v>
      </c>
      <c r="C109" s="35" t="s">
        <v>18</v>
      </c>
      <c r="D109" s="36" t="s">
        <v>19</v>
      </c>
      <c r="E109" s="67" t="s">
        <v>542</v>
      </c>
      <c r="F109" s="68">
        <v>3.0</v>
      </c>
      <c r="G109" s="70">
        <f t="shared" si="46"/>
        <v>2</v>
      </c>
      <c r="H109" s="67" t="s">
        <v>543</v>
      </c>
      <c r="I109" s="68">
        <v>4.0</v>
      </c>
      <c r="J109" s="70">
        <f t="shared" si="47"/>
        <v>2.666666667</v>
      </c>
      <c r="K109" s="67" t="s">
        <v>544</v>
      </c>
      <c r="L109" s="68">
        <v>4.0</v>
      </c>
      <c r="M109" s="39">
        <f t="shared" si="44"/>
        <v>2.666666667</v>
      </c>
      <c r="N109" s="67" t="s">
        <v>545</v>
      </c>
      <c r="O109" s="68">
        <v>4.0</v>
      </c>
      <c r="P109" s="39">
        <f t="shared" si="45"/>
        <v>2.666666667</v>
      </c>
      <c r="Q109" s="37" t="s">
        <v>546</v>
      </c>
      <c r="R109" s="38">
        <v>3.0</v>
      </c>
      <c r="S109" s="39">
        <f t="shared" si="48"/>
        <v>2</v>
      </c>
      <c r="T109" s="40">
        <f t="shared" si="6"/>
        <v>18</v>
      </c>
      <c r="U109" s="41">
        <f>T109+T110</f>
        <v>35</v>
      </c>
      <c r="V109" s="42">
        <f>G109+G110+J109+J110+M109+M110+P109+P110+S109+S110</f>
        <v>23.33333333</v>
      </c>
      <c r="W109" s="16"/>
      <c r="X109" s="43"/>
      <c r="Y109" s="43"/>
      <c r="Z109" s="43"/>
    </row>
    <row r="110" ht="15.75" customHeight="1">
      <c r="A110" s="56"/>
      <c r="B110" s="45"/>
      <c r="C110" s="46">
        <v>1997.0</v>
      </c>
      <c r="D110" s="47" t="s">
        <v>25</v>
      </c>
      <c r="E110" s="48" t="s">
        <v>547</v>
      </c>
      <c r="F110" s="49">
        <v>4.0</v>
      </c>
      <c r="G110" s="50">
        <f t="shared" si="46"/>
        <v>2.666666667</v>
      </c>
      <c r="H110" s="48" t="s">
        <v>548</v>
      </c>
      <c r="I110" s="49">
        <v>3.0</v>
      </c>
      <c r="J110" s="50">
        <f t="shared" si="47"/>
        <v>2</v>
      </c>
      <c r="K110" s="48" t="s">
        <v>549</v>
      </c>
      <c r="L110" s="49">
        <v>4.0</v>
      </c>
      <c r="M110" s="50">
        <f t="shared" si="44"/>
        <v>2.666666667</v>
      </c>
      <c r="N110" s="48" t="s">
        <v>550</v>
      </c>
      <c r="O110" s="49">
        <v>3.0</v>
      </c>
      <c r="P110" s="50">
        <f t="shared" si="45"/>
        <v>2</v>
      </c>
      <c r="Q110" s="48" t="s">
        <v>551</v>
      </c>
      <c r="R110" s="49">
        <v>3.0</v>
      </c>
      <c r="S110" s="50">
        <f t="shared" si="48"/>
        <v>2</v>
      </c>
      <c r="T110" s="51">
        <f t="shared" si="6"/>
        <v>17</v>
      </c>
      <c r="U110" s="52"/>
      <c r="V110" s="42"/>
      <c r="W110" s="16"/>
      <c r="X110" s="43"/>
      <c r="Y110" s="43"/>
      <c r="Z110" s="43"/>
    </row>
    <row r="111" ht="24.75" customHeight="1">
      <c r="A111" s="33">
        <v>53.0</v>
      </c>
      <c r="B111" s="34" t="s">
        <v>552</v>
      </c>
      <c r="C111" s="35" t="s">
        <v>18</v>
      </c>
      <c r="D111" s="36" t="s">
        <v>19</v>
      </c>
      <c r="E111" s="37" t="s">
        <v>553</v>
      </c>
      <c r="F111" s="38">
        <v>3.0</v>
      </c>
      <c r="G111" s="39">
        <f t="shared" si="46"/>
        <v>2</v>
      </c>
      <c r="H111" s="37" t="s">
        <v>554</v>
      </c>
      <c r="I111" s="38">
        <v>3.0</v>
      </c>
      <c r="J111" s="39">
        <f t="shared" si="47"/>
        <v>2</v>
      </c>
      <c r="K111" s="37" t="s">
        <v>555</v>
      </c>
      <c r="L111" s="38">
        <v>3.0</v>
      </c>
      <c r="M111" s="39">
        <f t="shared" si="44"/>
        <v>2</v>
      </c>
      <c r="N111" s="37" t="s">
        <v>556</v>
      </c>
      <c r="O111" s="38">
        <v>4.0</v>
      </c>
      <c r="P111" s="39">
        <f t="shared" si="45"/>
        <v>2.666666667</v>
      </c>
      <c r="Q111" s="37" t="s">
        <v>557</v>
      </c>
      <c r="R111" s="38">
        <v>4.0</v>
      </c>
      <c r="S111" s="39">
        <f t="shared" si="48"/>
        <v>2.666666667</v>
      </c>
      <c r="T111" s="40">
        <f t="shared" si="6"/>
        <v>17</v>
      </c>
      <c r="U111" s="41">
        <f>T111+T112</f>
        <v>33</v>
      </c>
      <c r="V111" s="42">
        <f>G111+G112+J111+J112+M111+M112+P111+P112+S111+S112</f>
        <v>22</v>
      </c>
      <c r="W111" s="16"/>
      <c r="X111" s="43"/>
      <c r="Y111" s="43"/>
      <c r="Z111" s="43"/>
    </row>
    <row r="112" ht="15.75" customHeight="1">
      <c r="A112" s="44"/>
      <c r="B112" s="45"/>
      <c r="C112" s="46">
        <v>1995.0</v>
      </c>
      <c r="D112" s="47" t="s">
        <v>25</v>
      </c>
      <c r="E112" s="48" t="s">
        <v>558</v>
      </c>
      <c r="F112" s="49">
        <v>3.0</v>
      </c>
      <c r="G112" s="50">
        <f t="shared" si="46"/>
        <v>2</v>
      </c>
      <c r="H112" s="48" t="s">
        <v>559</v>
      </c>
      <c r="I112" s="49">
        <v>4.0</v>
      </c>
      <c r="J112" s="50">
        <f t="shared" si="47"/>
        <v>2.666666667</v>
      </c>
      <c r="K112" s="48" t="s">
        <v>560</v>
      </c>
      <c r="L112" s="49">
        <v>2.0</v>
      </c>
      <c r="M112" s="50">
        <f t="shared" si="44"/>
        <v>1.333333333</v>
      </c>
      <c r="N112" s="48" t="s">
        <v>561</v>
      </c>
      <c r="O112" s="49">
        <v>4.0</v>
      </c>
      <c r="P112" s="50">
        <f t="shared" si="45"/>
        <v>2.666666667</v>
      </c>
      <c r="Q112" s="48" t="s">
        <v>558</v>
      </c>
      <c r="R112" s="49">
        <v>3.0</v>
      </c>
      <c r="S112" s="50">
        <f t="shared" si="48"/>
        <v>2</v>
      </c>
      <c r="T112" s="51">
        <f t="shared" si="6"/>
        <v>16</v>
      </c>
      <c r="U112" s="52"/>
      <c r="V112" s="42"/>
      <c r="W112" s="16"/>
      <c r="X112" s="43"/>
      <c r="Y112" s="43"/>
      <c r="Z112" s="43"/>
    </row>
    <row r="113" ht="24.75" customHeight="1">
      <c r="A113" s="53">
        <v>54.0</v>
      </c>
      <c r="B113" s="34" t="s">
        <v>562</v>
      </c>
      <c r="C113" s="35" t="s">
        <v>18</v>
      </c>
      <c r="D113" s="36" t="s">
        <v>19</v>
      </c>
      <c r="E113" s="67"/>
      <c r="F113" s="38"/>
      <c r="G113" s="39">
        <f t="shared" si="46"/>
        <v>0</v>
      </c>
      <c r="H113" s="62" t="s">
        <v>563</v>
      </c>
      <c r="I113" s="63">
        <v>4.0</v>
      </c>
      <c r="J113" s="39">
        <f>I113*45/60</f>
        <v>3</v>
      </c>
      <c r="K113" s="78" t="s">
        <v>564</v>
      </c>
      <c r="L113" s="79">
        <v>3.0</v>
      </c>
      <c r="M113" s="39">
        <f t="shared" ref="M113:M114" si="49">L113*45/60</f>
        <v>2.25</v>
      </c>
      <c r="N113" s="67" t="s">
        <v>565</v>
      </c>
      <c r="O113" s="38">
        <v>4.0</v>
      </c>
      <c r="P113" s="39">
        <f t="shared" si="45"/>
        <v>2.666666667</v>
      </c>
      <c r="Q113" s="81" t="s">
        <v>67</v>
      </c>
      <c r="R113" s="38"/>
      <c r="S113" s="39">
        <f t="shared" si="48"/>
        <v>0</v>
      </c>
      <c r="T113" s="40">
        <f t="shared" si="6"/>
        <v>11</v>
      </c>
      <c r="U113" s="41">
        <f>T113+T114</f>
        <v>22</v>
      </c>
      <c r="V113" s="42">
        <f>G113+G114+J113+J114+M113+M114+P113+P114+S113+S114</f>
        <v>15.5</v>
      </c>
      <c r="W113" s="16"/>
      <c r="X113" s="43"/>
      <c r="Y113" s="43"/>
      <c r="Z113" s="43"/>
    </row>
    <row r="114" ht="15.75" customHeight="1">
      <c r="A114" s="56"/>
      <c r="B114" s="45"/>
      <c r="C114" s="46">
        <v>1995.0</v>
      </c>
      <c r="D114" s="47" t="s">
        <v>25</v>
      </c>
      <c r="E114" s="66" t="s">
        <v>466</v>
      </c>
      <c r="F114" s="49"/>
      <c r="G114" s="50">
        <f t="shared" si="46"/>
        <v>0</v>
      </c>
      <c r="H114" s="48" t="s">
        <v>566</v>
      </c>
      <c r="I114" s="49">
        <v>4.0</v>
      </c>
      <c r="J114" s="50">
        <f t="shared" ref="J114:J166" si="50">I114*40/60</f>
        <v>2.666666667</v>
      </c>
      <c r="K114" s="64" t="s">
        <v>567</v>
      </c>
      <c r="L114" s="65">
        <v>3.0</v>
      </c>
      <c r="M114" s="50">
        <f t="shared" si="49"/>
        <v>2.25</v>
      </c>
      <c r="N114" s="48" t="s">
        <v>568</v>
      </c>
      <c r="O114" s="49">
        <v>4.0</v>
      </c>
      <c r="P114" s="50">
        <f t="shared" si="45"/>
        <v>2.666666667</v>
      </c>
      <c r="Q114" s="66" t="s">
        <v>67</v>
      </c>
      <c r="R114" s="49"/>
      <c r="S114" s="50">
        <f t="shared" si="48"/>
        <v>0</v>
      </c>
      <c r="T114" s="51">
        <f t="shared" si="6"/>
        <v>11</v>
      </c>
      <c r="U114" s="52"/>
      <c r="V114" s="42"/>
      <c r="W114" s="16"/>
      <c r="X114" s="43"/>
      <c r="Y114" s="43"/>
      <c r="Z114" s="43"/>
    </row>
    <row r="115" ht="24.75" customHeight="1">
      <c r="A115" s="33">
        <v>55.0</v>
      </c>
      <c r="B115" s="60" t="s">
        <v>569</v>
      </c>
      <c r="C115" s="35" t="s">
        <v>18</v>
      </c>
      <c r="D115" s="36" t="s">
        <v>19</v>
      </c>
      <c r="E115" s="37" t="s">
        <v>570</v>
      </c>
      <c r="F115" s="38">
        <v>3.0</v>
      </c>
      <c r="G115" s="39">
        <f t="shared" si="46"/>
        <v>2</v>
      </c>
      <c r="H115" s="37" t="s">
        <v>571</v>
      </c>
      <c r="I115" s="38">
        <v>4.0</v>
      </c>
      <c r="J115" s="39">
        <f t="shared" si="50"/>
        <v>2.666666667</v>
      </c>
      <c r="K115" s="37" t="s">
        <v>572</v>
      </c>
      <c r="L115" s="38">
        <v>4.0</v>
      </c>
      <c r="M115" s="39">
        <f t="shared" ref="M115:M116" si="51">L115*40/60</f>
        <v>2.666666667</v>
      </c>
      <c r="N115" s="37" t="s">
        <v>573</v>
      </c>
      <c r="O115" s="38">
        <v>4.0</v>
      </c>
      <c r="P115" s="39">
        <f t="shared" si="45"/>
        <v>2.666666667</v>
      </c>
      <c r="Q115" s="37" t="s">
        <v>574</v>
      </c>
      <c r="R115" s="38">
        <v>4.0</v>
      </c>
      <c r="S115" s="39">
        <f t="shared" si="48"/>
        <v>2.666666667</v>
      </c>
      <c r="T115" s="40">
        <f t="shared" si="6"/>
        <v>19</v>
      </c>
      <c r="U115" s="41">
        <f>T115+T116</f>
        <v>33</v>
      </c>
      <c r="V115" s="42">
        <f>G115+G116+J115+J116+M115+M116+P115+P116+S115+S116</f>
        <v>22</v>
      </c>
      <c r="W115" s="16"/>
      <c r="X115" s="43"/>
      <c r="Y115" s="43"/>
      <c r="Z115" s="43"/>
    </row>
    <row r="116" ht="15.75" customHeight="1">
      <c r="A116" s="44"/>
      <c r="B116" s="45"/>
      <c r="C116" s="46">
        <v>1995.0</v>
      </c>
      <c r="D116" s="47" t="s">
        <v>25</v>
      </c>
      <c r="E116" s="48" t="s">
        <v>575</v>
      </c>
      <c r="F116" s="49">
        <v>3.0</v>
      </c>
      <c r="G116" s="50">
        <f t="shared" si="46"/>
        <v>2</v>
      </c>
      <c r="H116" s="48" t="s">
        <v>576</v>
      </c>
      <c r="I116" s="49">
        <v>4.0</v>
      </c>
      <c r="J116" s="50">
        <f t="shared" si="50"/>
        <v>2.666666667</v>
      </c>
      <c r="K116" s="48" t="s">
        <v>577</v>
      </c>
      <c r="L116" s="49">
        <v>4.0</v>
      </c>
      <c r="M116" s="50">
        <f t="shared" si="51"/>
        <v>2.666666667</v>
      </c>
      <c r="N116" s="48" t="s">
        <v>578</v>
      </c>
      <c r="O116" s="49">
        <v>3.0</v>
      </c>
      <c r="P116" s="50">
        <f t="shared" si="45"/>
        <v>2</v>
      </c>
      <c r="Q116" s="48"/>
      <c r="R116" s="49"/>
      <c r="S116" s="50">
        <f t="shared" si="48"/>
        <v>0</v>
      </c>
      <c r="T116" s="51">
        <f t="shared" si="6"/>
        <v>14</v>
      </c>
      <c r="U116" s="52"/>
      <c r="V116" s="42"/>
      <c r="W116" s="16"/>
      <c r="X116" s="43"/>
      <c r="Y116" s="43"/>
      <c r="Z116" s="43"/>
    </row>
    <row r="117" ht="24.75" customHeight="1">
      <c r="A117" s="53">
        <v>56.0</v>
      </c>
      <c r="B117" s="34" t="s">
        <v>579</v>
      </c>
      <c r="C117" s="54"/>
      <c r="D117" s="36" t="s">
        <v>19</v>
      </c>
      <c r="E117" s="81" t="s">
        <v>580</v>
      </c>
      <c r="F117" s="38"/>
      <c r="G117" s="39">
        <f t="shared" si="46"/>
        <v>0</v>
      </c>
      <c r="H117" s="81" t="s">
        <v>505</v>
      </c>
      <c r="I117" s="38"/>
      <c r="J117" s="39">
        <f t="shared" si="50"/>
        <v>0</v>
      </c>
      <c r="K117" s="62" t="s">
        <v>581</v>
      </c>
      <c r="L117" s="63">
        <v>4.0</v>
      </c>
      <c r="M117" s="39">
        <f t="shared" ref="M117:M118" si="52">L117*45/60</f>
        <v>3</v>
      </c>
      <c r="N117" s="62" t="s">
        <v>582</v>
      </c>
      <c r="O117" s="63">
        <v>5.0</v>
      </c>
      <c r="P117" s="39">
        <f t="shared" ref="P117:P118" si="53">O117*45/60</f>
        <v>3.75</v>
      </c>
      <c r="Q117" s="81" t="s">
        <v>580</v>
      </c>
      <c r="R117" s="38"/>
      <c r="S117" s="39">
        <f t="shared" si="48"/>
        <v>0</v>
      </c>
      <c r="T117" s="40">
        <f t="shared" si="6"/>
        <v>9</v>
      </c>
      <c r="U117" s="41">
        <f>T117+T118</f>
        <v>19</v>
      </c>
      <c r="V117" s="42">
        <f>G117+G118+J117+J118+M117+M118+P117+P118+S117+S118</f>
        <v>14.25</v>
      </c>
      <c r="W117" s="16"/>
      <c r="X117" s="43"/>
      <c r="Y117" s="43"/>
      <c r="Z117" s="43"/>
    </row>
    <row r="118" ht="15.75" customHeight="1">
      <c r="A118" s="56"/>
      <c r="B118" s="45"/>
      <c r="C118" s="58"/>
      <c r="D118" s="47" t="s">
        <v>25</v>
      </c>
      <c r="E118" s="64" t="s">
        <v>583</v>
      </c>
      <c r="F118" s="65">
        <v>2.0</v>
      </c>
      <c r="G118" s="50">
        <f>F118*45/60</f>
        <v>1.5</v>
      </c>
      <c r="H118" s="66" t="s">
        <v>505</v>
      </c>
      <c r="I118" s="65"/>
      <c r="J118" s="50">
        <f t="shared" si="50"/>
        <v>0</v>
      </c>
      <c r="K118" s="64" t="s">
        <v>584</v>
      </c>
      <c r="L118" s="65">
        <v>3.0</v>
      </c>
      <c r="M118" s="50">
        <f t="shared" si="52"/>
        <v>2.25</v>
      </c>
      <c r="N118" s="64" t="s">
        <v>585</v>
      </c>
      <c r="O118" s="65">
        <v>2.0</v>
      </c>
      <c r="P118" s="50">
        <f t="shared" si="53"/>
        <v>1.5</v>
      </c>
      <c r="Q118" s="64" t="s">
        <v>586</v>
      </c>
      <c r="R118" s="65">
        <v>3.0</v>
      </c>
      <c r="S118" s="50">
        <f>R118*45/60</f>
        <v>2.25</v>
      </c>
      <c r="T118" s="51">
        <f t="shared" si="6"/>
        <v>10</v>
      </c>
      <c r="U118" s="52"/>
      <c r="V118" s="42"/>
      <c r="W118" s="16"/>
      <c r="X118" s="43"/>
      <c r="Y118" s="43"/>
      <c r="Z118" s="43"/>
    </row>
    <row r="119" ht="24.75" customHeight="1">
      <c r="A119" s="33">
        <v>57.0</v>
      </c>
      <c r="B119" s="60" t="s">
        <v>587</v>
      </c>
      <c r="C119" s="54"/>
      <c r="D119" s="36" t="s">
        <v>19</v>
      </c>
      <c r="E119" s="37" t="s">
        <v>588</v>
      </c>
      <c r="F119" s="38">
        <v>2.0</v>
      </c>
      <c r="G119" s="39">
        <f t="shared" ref="G119:G149" si="54">F119*40/60</f>
        <v>1.333333333</v>
      </c>
      <c r="H119" s="37" t="s">
        <v>589</v>
      </c>
      <c r="I119" s="38">
        <v>3.0</v>
      </c>
      <c r="J119" s="39">
        <f t="shared" si="50"/>
        <v>2</v>
      </c>
      <c r="K119" s="37" t="s">
        <v>590</v>
      </c>
      <c r="L119" s="38">
        <v>4.0</v>
      </c>
      <c r="M119" s="39">
        <f t="shared" ref="M119:M166" si="55">L119*40/60</f>
        <v>2.666666667</v>
      </c>
      <c r="N119" s="37" t="s">
        <v>591</v>
      </c>
      <c r="O119" s="38">
        <v>3.0</v>
      </c>
      <c r="P119" s="39">
        <f t="shared" ref="P119:P148" si="56">O119*40/60</f>
        <v>2</v>
      </c>
      <c r="Q119" s="37" t="s">
        <v>592</v>
      </c>
      <c r="R119" s="38">
        <v>4.0</v>
      </c>
      <c r="S119" s="39">
        <f t="shared" ref="S119:S166" si="57">R119*40/60</f>
        <v>2.666666667</v>
      </c>
      <c r="T119" s="40">
        <f t="shared" si="6"/>
        <v>16</v>
      </c>
      <c r="U119" s="41">
        <f>T119+T120</f>
        <v>34</v>
      </c>
      <c r="V119" s="42">
        <f>G119+G120+J119+J120+M119+M120+P119+P120+S119+S120</f>
        <v>22.66666667</v>
      </c>
      <c r="W119" s="74" t="s">
        <v>178</v>
      </c>
      <c r="X119" s="43"/>
      <c r="Y119" s="43"/>
      <c r="Z119" s="43"/>
    </row>
    <row r="120" ht="15.75" customHeight="1">
      <c r="A120" s="44"/>
      <c r="B120" s="61"/>
      <c r="C120" s="58"/>
      <c r="D120" s="47" t="s">
        <v>25</v>
      </c>
      <c r="E120" s="48" t="s">
        <v>593</v>
      </c>
      <c r="F120" s="49">
        <v>3.0</v>
      </c>
      <c r="G120" s="50">
        <f t="shared" si="54"/>
        <v>2</v>
      </c>
      <c r="H120" s="48" t="s">
        <v>594</v>
      </c>
      <c r="I120" s="49">
        <v>4.0</v>
      </c>
      <c r="J120" s="50">
        <f t="shared" si="50"/>
        <v>2.666666667</v>
      </c>
      <c r="K120" s="48" t="s">
        <v>595</v>
      </c>
      <c r="L120" s="49">
        <v>3.0</v>
      </c>
      <c r="M120" s="50">
        <f t="shared" si="55"/>
        <v>2</v>
      </c>
      <c r="N120" s="48" t="s">
        <v>596</v>
      </c>
      <c r="O120" s="49">
        <v>4.0</v>
      </c>
      <c r="P120" s="50">
        <f t="shared" si="56"/>
        <v>2.666666667</v>
      </c>
      <c r="Q120" s="48" t="s">
        <v>597</v>
      </c>
      <c r="R120" s="49">
        <v>4.0</v>
      </c>
      <c r="S120" s="50">
        <f t="shared" si="57"/>
        <v>2.666666667</v>
      </c>
      <c r="T120" s="51">
        <f t="shared" si="6"/>
        <v>18</v>
      </c>
      <c r="U120" s="52"/>
      <c r="V120" s="42"/>
      <c r="W120" s="16"/>
      <c r="X120" s="43"/>
      <c r="Y120" s="43"/>
      <c r="Z120" s="43"/>
    </row>
    <row r="121" ht="24.75" customHeight="1">
      <c r="A121" s="53">
        <v>58.0</v>
      </c>
      <c r="B121" s="34" t="s">
        <v>598</v>
      </c>
      <c r="C121" s="54"/>
      <c r="D121" s="36" t="s">
        <v>19</v>
      </c>
      <c r="E121" s="67" t="s">
        <v>599</v>
      </c>
      <c r="F121" s="68">
        <v>3.0</v>
      </c>
      <c r="G121" s="39">
        <f t="shared" si="54"/>
        <v>2</v>
      </c>
      <c r="H121" s="67" t="s">
        <v>600</v>
      </c>
      <c r="I121" s="68">
        <v>4.0</v>
      </c>
      <c r="J121" s="39">
        <f t="shared" si="50"/>
        <v>2.666666667</v>
      </c>
      <c r="K121" s="37" t="s">
        <v>601</v>
      </c>
      <c r="L121" s="38">
        <v>3.0</v>
      </c>
      <c r="M121" s="39">
        <f t="shared" si="55"/>
        <v>2</v>
      </c>
      <c r="N121" s="37" t="s">
        <v>602</v>
      </c>
      <c r="O121" s="38">
        <v>4.0</v>
      </c>
      <c r="P121" s="39">
        <f t="shared" si="56"/>
        <v>2.666666667</v>
      </c>
      <c r="Q121" s="37" t="s">
        <v>603</v>
      </c>
      <c r="R121" s="38">
        <v>4.0</v>
      </c>
      <c r="S121" s="39">
        <f t="shared" si="57"/>
        <v>2.666666667</v>
      </c>
      <c r="T121" s="40">
        <f t="shared" si="6"/>
        <v>18</v>
      </c>
      <c r="U121" s="41">
        <f>T121+T122</f>
        <v>35</v>
      </c>
      <c r="V121" s="42">
        <f>G121+G122+J121+J122+M121+M122+P121+P122+S121+S122</f>
        <v>23.33333333</v>
      </c>
      <c r="W121" s="16"/>
      <c r="X121" s="43"/>
      <c r="Y121" s="43"/>
      <c r="Z121" s="43"/>
    </row>
    <row r="122" ht="15.75" customHeight="1">
      <c r="A122" s="56"/>
      <c r="B122" s="45"/>
      <c r="C122" s="58"/>
      <c r="D122" s="47" t="s">
        <v>25</v>
      </c>
      <c r="E122" s="48" t="s">
        <v>604</v>
      </c>
      <c r="F122" s="49">
        <v>3.0</v>
      </c>
      <c r="G122" s="50">
        <f t="shared" si="54"/>
        <v>2</v>
      </c>
      <c r="H122" s="48" t="s">
        <v>605</v>
      </c>
      <c r="I122" s="49">
        <v>4.0</v>
      </c>
      <c r="J122" s="50">
        <f t="shared" si="50"/>
        <v>2.666666667</v>
      </c>
      <c r="K122" s="48" t="s">
        <v>606</v>
      </c>
      <c r="L122" s="49">
        <v>4.0</v>
      </c>
      <c r="M122" s="50">
        <f t="shared" si="55"/>
        <v>2.666666667</v>
      </c>
      <c r="N122" s="48" t="s">
        <v>607</v>
      </c>
      <c r="O122" s="49">
        <v>4.0</v>
      </c>
      <c r="P122" s="50">
        <f t="shared" si="56"/>
        <v>2.666666667</v>
      </c>
      <c r="Q122" s="48" t="s">
        <v>608</v>
      </c>
      <c r="R122" s="49">
        <v>2.0</v>
      </c>
      <c r="S122" s="50">
        <f t="shared" si="57"/>
        <v>1.333333333</v>
      </c>
      <c r="T122" s="51">
        <f t="shared" si="6"/>
        <v>17</v>
      </c>
      <c r="U122" s="52"/>
      <c r="V122" s="42"/>
      <c r="W122" s="16"/>
      <c r="X122" s="43"/>
      <c r="Y122" s="43"/>
      <c r="Z122" s="43"/>
    </row>
    <row r="123" ht="15.75" customHeight="1">
      <c r="A123" s="33">
        <v>59.0</v>
      </c>
      <c r="B123" s="60" t="s">
        <v>609</v>
      </c>
      <c r="C123" s="54"/>
      <c r="D123" s="36" t="s">
        <v>19</v>
      </c>
      <c r="E123" s="37"/>
      <c r="F123" s="38"/>
      <c r="G123" s="39">
        <f t="shared" si="54"/>
        <v>0</v>
      </c>
      <c r="H123" s="37" t="s">
        <v>610</v>
      </c>
      <c r="I123" s="38">
        <v>4.0</v>
      </c>
      <c r="J123" s="39">
        <f t="shared" si="50"/>
        <v>2.666666667</v>
      </c>
      <c r="K123" s="37" t="s">
        <v>611</v>
      </c>
      <c r="L123" s="38">
        <v>4.0</v>
      </c>
      <c r="M123" s="39">
        <f t="shared" si="55"/>
        <v>2.666666667</v>
      </c>
      <c r="N123" s="37" t="s">
        <v>612</v>
      </c>
      <c r="O123" s="38">
        <v>2.0</v>
      </c>
      <c r="P123" s="39">
        <f t="shared" si="56"/>
        <v>1.333333333</v>
      </c>
      <c r="Q123" s="37" t="s">
        <v>613</v>
      </c>
      <c r="R123" s="38">
        <v>4.0</v>
      </c>
      <c r="S123" s="39">
        <f t="shared" si="57"/>
        <v>2.666666667</v>
      </c>
      <c r="T123" s="40">
        <f t="shared" si="6"/>
        <v>14</v>
      </c>
      <c r="U123" s="41">
        <f>T123+T124</f>
        <v>29</v>
      </c>
      <c r="V123" s="42">
        <f>G123+G124+J123+J124+M123+M124+P123+P124+S123+S124</f>
        <v>19.33333333</v>
      </c>
      <c r="W123" s="16"/>
      <c r="X123" s="43"/>
      <c r="Y123" s="43"/>
      <c r="Z123" s="43"/>
    </row>
    <row r="124" ht="15.75" customHeight="1">
      <c r="A124" s="44"/>
      <c r="B124" s="45"/>
      <c r="C124" s="58"/>
      <c r="D124" s="47" t="s">
        <v>25</v>
      </c>
      <c r="E124" s="48" t="s">
        <v>614</v>
      </c>
      <c r="F124" s="49">
        <v>4.0</v>
      </c>
      <c r="G124" s="50">
        <f t="shared" si="54"/>
        <v>2.666666667</v>
      </c>
      <c r="H124" s="48" t="s">
        <v>615</v>
      </c>
      <c r="I124" s="49">
        <v>3.0</v>
      </c>
      <c r="J124" s="50">
        <f t="shared" si="50"/>
        <v>2</v>
      </c>
      <c r="K124" s="82" t="s">
        <v>616</v>
      </c>
      <c r="L124" s="49">
        <v>2.0</v>
      </c>
      <c r="M124" s="50">
        <f t="shared" si="55"/>
        <v>1.333333333</v>
      </c>
      <c r="N124" s="48" t="s">
        <v>617</v>
      </c>
      <c r="O124" s="49">
        <v>3.0</v>
      </c>
      <c r="P124" s="50">
        <f t="shared" si="56"/>
        <v>2</v>
      </c>
      <c r="Q124" s="48" t="s">
        <v>618</v>
      </c>
      <c r="R124" s="49">
        <v>3.0</v>
      </c>
      <c r="S124" s="50">
        <f t="shared" si="57"/>
        <v>2</v>
      </c>
      <c r="T124" s="51">
        <f t="shared" si="6"/>
        <v>15</v>
      </c>
      <c r="U124" s="52"/>
      <c r="V124" s="42"/>
      <c r="W124" s="16"/>
      <c r="X124" s="43"/>
      <c r="Y124" s="43"/>
      <c r="Z124" s="43"/>
    </row>
    <row r="125" ht="15.75" customHeight="1">
      <c r="A125" s="71">
        <v>60.0</v>
      </c>
      <c r="B125" s="34" t="s">
        <v>619</v>
      </c>
      <c r="C125" s="35" t="s">
        <v>18</v>
      </c>
      <c r="D125" s="36" t="s">
        <v>19</v>
      </c>
      <c r="E125" s="55" t="s">
        <v>35</v>
      </c>
      <c r="F125" s="38"/>
      <c r="G125" s="39">
        <f t="shared" si="54"/>
        <v>0</v>
      </c>
      <c r="H125" s="37" t="s">
        <v>620</v>
      </c>
      <c r="I125" s="38">
        <v>4.0</v>
      </c>
      <c r="J125" s="39">
        <f t="shared" si="50"/>
        <v>2.666666667</v>
      </c>
      <c r="K125" s="37" t="s">
        <v>621</v>
      </c>
      <c r="L125" s="38">
        <v>4.0</v>
      </c>
      <c r="M125" s="39">
        <f t="shared" si="55"/>
        <v>2.666666667</v>
      </c>
      <c r="N125" s="37" t="s">
        <v>622</v>
      </c>
      <c r="O125" s="38">
        <v>4.0</v>
      </c>
      <c r="P125" s="39">
        <f t="shared" si="56"/>
        <v>2.666666667</v>
      </c>
      <c r="Q125" s="37" t="s">
        <v>623</v>
      </c>
      <c r="R125" s="38">
        <v>4.0</v>
      </c>
      <c r="S125" s="39">
        <f t="shared" si="57"/>
        <v>2.666666667</v>
      </c>
      <c r="T125" s="40">
        <f t="shared" si="6"/>
        <v>16</v>
      </c>
      <c r="U125" s="41">
        <f>T125+T126</f>
        <v>30</v>
      </c>
      <c r="V125" s="42">
        <f>G125+G126+J125+J126+M125+M126+P125+P126+S125+S126</f>
        <v>20</v>
      </c>
      <c r="W125" s="16"/>
      <c r="X125" s="43"/>
      <c r="Y125" s="43"/>
      <c r="Z125" s="43"/>
    </row>
    <row r="126" ht="15.75" customHeight="1">
      <c r="A126" s="73"/>
      <c r="B126" s="45"/>
      <c r="C126" s="46">
        <v>1989.0</v>
      </c>
      <c r="D126" s="47" t="s">
        <v>25</v>
      </c>
      <c r="E126" s="48" t="s">
        <v>624</v>
      </c>
      <c r="F126" s="49">
        <v>3.0</v>
      </c>
      <c r="G126" s="50">
        <f t="shared" si="54"/>
        <v>2</v>
      </c>
      <c r="H126" s="48" t="s">
        <v>625</v>
      </c>
      <c r="I126" s="49">
        <v>2.0</v>
      </c>
      <c r="J126" s="50">
        <f t="shared" si="50"/>
        <v>1.333333333</v>
      </c>
      <c r="K126" s="48" t="s">
        <v>626</v>
      </c>
      <c r="L126" s="49">
        <v>4.0</v>
      </c>
      <c r="M126" s="50">
        <f t="shared" si="55"/>
        <v>2.666666667</v>
      </c>
      <c r="N126" s="48" t="s">
        <v>627</v>
      </c>
      <c r="O126" s="49">
        <v>2.0</v>
      </c>
      <c r="P126" s="50">
        <f t="shared" si="56"/>
        <v>1.333333333</v>
      </c>
      <c r="Q126" s="48" t="s">
        <v>628</v>
      </c>
      <c r="R126" s="49">
        <v>3.0</v>
      </c>
      <c r="S126" s="50">
        <f t="shared" si="57"/>
        <v>2</v>
      </c>
      <c r="T126" s="51">
        <f t="shared" si="6"/>
        <v>14</v>
      </c>
      <c r="U126" s="52"/>
      <c r="V126" s="42"/>
      <c r="W126" s="77"/>
      <c r="X126" s="43"/>
      <c r="Y126" s="43"/>
      <c r="Z126" s="43"/>
    </row>
    <row r="127" ht="24.75" customHeight="1">
      <c r="A127" s="33">
        <v>61.0</v>
      </c>
      <c r="B127" s="60" t="s">
        <v>629</v>
      </c>
      <c r="C127" s="35" t="s">
        <v>18</v>
      </c>
      <c r="D127" s="36" t="s">
        <v>19</v>
      </c>
      <c r="E127" s="37" t="s">
        <v>630</v>
      </c>
      <c r="F127" s="38">
        <v>3.0</v>
      </c>
      <c r="G127" s="39">
        <f t="shared" si="54"/>
        <v>2</v>
      </c>
      <c r="H127" s="67" t="s">
        <v>631</v>
      </c>
      <c r="I127" s="68">
        <v>5.0</v>
      </c>
      <c r="J127" s="39">
        <f t="shared" si="50"/>
        <v>3.333333333</v>
      </c>
      <c r="K127" s="37" t="s">
        <v>632</v>
      </c>
      <c r="L127" s="38">
        <v>4.0</v>
      </c>
      <c r="M127" s="39">
        <f t="shared" si="55"/>
        <v>2.666666667</v>
      </c>
      <c r="N127" s="37" t="s">
        <v>633</v>
      </c>
      <c r="O127" s="38">
        <v>5.0</v>
      </c>
      <c r="P127" s="39">
        <f t="shared" si="56"/>
        <v>3.333333333</v>
      </c>
      <c r="Q127" s="37" t="s">
        <v>634</v>
      </c>
      <c r="R127" s="38">
        <v>4.0</v>
      </c>
      <c r="S127" s="39">
        <f t="shared" si="57"/>
        <v>2.666666667</v>
      </c>
      <c r="T127" s="40">
        <f t="shared" si="6"/>
        <v>21</v>
      </c>
      <c r="U127" s="41">
        <f>T127+T128</f>
        <v>35</v>
      </c>
      <c r="V127" s="42">
        <f>G127+G128+J127+J128+M127+M128+P127+P128+S127+S128</f>
        <v>23.33333333</v>
      </c>
      <c r="W127" s="16"/>
      <c r="X127" s="43"/>
      <c r="Y127" s="43"/>
      <c r="Z127" s="43"/>
    </row>
    <row r="128" ht="15.75" customHeight="1">
      <c r="A128" s="44"/>
      <c r="B128" s="45"/>
      <c r="C128" s="46">
        <v>1995.0</v>
      </c>
      <c r="D128" s="47" t="s">
        <v>25</v>
      </c>
      <c r="E128" s="48" t="s">
        <v>635</v>
      </c>
      <c r="F128" s="49">
        <v>3.0</v>
      </c>
      <c r="G128" s="50">
        <f t="shared" si="54"/>
        <v>2</v>
      </c>
      <c r="H128" s="48" t="s">
        <v>636</v>
      </c>
      <c r="I128" s="49">
        <v>2.0</v>
      </c>
      <c r="J128" s="50">
        <f t="shared" si="50"/>
        <v>1.333333333</v>
      </c>
      <c r="K128" s="48" t="s">
        <v>637</v>
      </c>
      <c r="L128" s="49">
        <v>3.0</v>
      </c>
      <c r="M128" s="50">
        <f t="shared" si="55"/>
        <v>2</v>
      </c>
      <c r="N128" s="48" t="s">
        <v>638</v>
      </c>
      <c r="O128" s="49">
        <v>3.0</v>
      </c>
      <c r="P128" s="50">
        <f t="shared" si="56"/>
        <v>2</v>
      </c>
      <c r="Q128" s="48" t="s">
        <v>639</v>
      </c>
      <c r="R128" s="49">
        <v>3.0</v>
      </c>
      <c r="S128" s="50">
        <f t="shared" si="57"/>
        <v>2</v>
      </c>
      <c r="T128" s="51">
        <f t="shared" si="6"/>
        <v>14</v>
      </c>
      <c r="U128" s="52"/>
      <c r="V128" s="42"/>
      <c r="W128" s="16"/>
      <c r="X128" s="43"/>
      <c r="Y128" s="43"/>
      <c r="Z128" s="43"/>
    </row>
    <row r="129" ht="15.75" customHeight="1">
      <c r="A129" s="53">
        <v>62.0</v>
      </c>
      <c r="B129" s="34" t="s">
        <v>640</v>
      </c>
      <c r="C129" s="35" t="s">
        <v>18</v>
      </c>
      <c r="D129" s="36" t="s">
        <v>19</v>
      </c>
      <c r="E129" s="37" t="s">
        <v>641</v>
      </c>
      <c r="F129" s="38">
        <v>3.0</v>
      </c>
      <c r="G129" s="39">
        <f t="shared" si="54"/>
        <v>2</v>
      </c>
      <c r="H129" s="37" t="s">
        <v>642</v>
      </c>
      <c r="I129" s="38">
        <v>4.0</v>
      </c>
      <c r="J129" s="39">
        <f t="shared" si="50"/>
        <v>2.666666667</v>
      </c>
      <c r="K129" s="37" t="s">
        <v>643</v>
      </c>
      <c r="L129" s="38">
        <v>3.0</v>
      </c>
      <c r="M129" s="39">
        <f t="shared" si="55"/>
        <v>2</v>
      </c>
      <c r="N129" s="37" t="s">
        <v>644</v>
      </c>
      <c r="O129" s="38">
        <v>3.0</v>
      </c>
      <c r="P129" s="39">
        <f t="shared" si="56"/>
        <v>2</v>
      </c>
      <c r="Q129" s="37" t="s">
        <v>645</v>
      </c>
      <c r="R129" s="38">
        <v>4.0</v>
      </c>
      <c r="S129" s="39">
        <f t="shared" si="57"/>
        <v>2.666666667</v>
      </c>
      <c r="T129" s="40">
        <f t="shared" si="6"/>
        <v>17</v>
      </c>
      <c r="U129" s="41">
        <f>T129+T130</f>
        <v>30</v>
      </c>
      <c r="V129" s="42">
        <f>G129+G130+J129+J130+M129+M130+P129+P130+S129+S130</f>
        <v>20</v>
      </c>
      <c r="W129" s="16"/>
      <c r="X129" s="43"/>
      <c r="Y129" s="43"/>
      <c r="Z129" s="43"/>
    </row>
    <row r="130" ht="15.75" customHeight="1">
      <c r="A130" s="56"/>
      <c r="B130" s="45"/>
      <c r="C130" s="46">
        <v>1997.0</v>
      </c>
      <c r="D130" s="47" t="s">
        <v>25</v>
      </c>
      <c r="E130" s="48" t="s">
        <v>646</v>
      </c>
      <c r="F130" s="49">
        <v>2.0</v>
      </c>
      <c r="G130" s="50">
        <f t="shared" si="54"/>
        <v>1.333333333</v>
      </c>
      <c r="H130" s="48" t="s">
        <v>647</v>
      </c>
      <c r="I130" s="49">
        <v>3.0</v>
      </c>
      <c r="J130" s="50">
        <f t="shared" si="50"/>
        <v>2</v>
      </c>
      <c r="K130" s="48" t="s">
        <v>648</v>
      </c>
      <c r="L130" s="49">
        <v>2.0</v>
      </c>
      <c r="M130" s="50">
        <f t="shared" si="55"/>
        <v>1.333333333</v>
      </c>
      <c r="N130" s="48" t="s">
        <v>649</v>
      </c>
      <c r="O130" s="49">
        <v>4.0</v>
      </c>
      <c r="P130" s="50">
        <f t="shared" si="56"/>
        <v>2.666666667</v>
      </c>
      <c r="Q130" s="48" t="s">
        <v>650</v>
      </c>
      <c r="R130" s="49">
        <v>2.0</v>
      </c>
      <c r="S130" s="50">
        <f t="shared" si="57"/>
        <v>1.333333333</v>
      </c>
      <c r="T130" s="51">
        <f t="shared" si="6"/>
        <v>13</v>
      </c>
      <c r="U130" s="52"/>
      <c r="V130" s="42"/>
      <c r="W130" s="16"/>
      <c r="X130" s="43"/>
      <c r="Y130" s="43"/>
      <c r="Z130" s="43"/>
    </row>
    <row r="131" ht="24.75" customHeight="1">
      <c r="A131" s="33">
        <v>63.0</v>
      </c>
      <c r="B131" s="34" t="s">
        <v>651</v>
      </c>
      <c r="C131" s="35" t="s">
        <v>18</v>
      </c>
      <c r="D131" s="36" t="s">
        <v>19</v>
      </c>
      <c r="E131" s="55" t="s">
        <v>35</v>
      </c>
      <c r="F131" s="38"/>
      <c r="G131" s="39">
        <f t="shared" si="54"/>
        <v>0</v>
      </c>
      <c r="H131" s="55" t="s">
        <v>35</v>
      </c>
      <c r="I131" s="38"/>
      <c r="J131" s="39">
        <f t="shared" si="50"/>
        <v>0</v>
      </c>
      <c r="K131" s="55" t="s">
        <v>35</v>
      </c>
      <c r="L131" s="38"/>
      <c r="M131" s="39">
        <f t="shared" si="55"/>
        <v>0</v>
      </c>
      <c r="N131" s="55" t="s">
        <v>35</v>
      </c>
      <c r="O131" s="38"/>
      <c r="P131" s="39">
        <f t="shared" si="56"/>
        <v>0</v>
      </c>
      <c r="Q131" s="55" t="s">
        <v>35</v>
      </c>
      <c r="R131" s="38"/>
      <c r="S131" s="39">
        <f t="shared" si="57"/>
        <v>0</v>
      </c>
      <c r="T131" s="40">
        <f t="shared" si="6"/>
        <v>0</v>
      </c>
      <c r="U131" s="41">
        <f>T131+T132</f>
        <v>20</v>
      </c>
      <c r="V131" s="42">
        <f>G131+G132+J131+J132+M131+M132+P131+P132+S131+S132</f>
        <v>13.33333333</v>
      </c>
      <c r="W131" s="16"/>
      <c r="X131" s="43"/>
      <c r="Y131" s="43"/>
      <c r="Z131" s="43"/>
    </row>
    <row r="132" ht="15.75" customHeight="1">
      <c r="A132" s="44"/>
      <c r="B132" s="57"/>
      <c r="C132" s="88">
        <v>1977.0</v>
      </c>
      <c r="D132" s="47" t="s">
        <v>25</v>
      </c>
      <c r="E132" s="48" t="s">
        <v>652</v>
      </c>
      <c r="F132" s="49">
        <v>4.0</v>
      </c>
      <c r="G132" s="50">
        <f t="shared" si="54"/>
        <v>2.666666667</v>
      </c>
      <c r="H132" s="48" t="s">
        <v>653</v>
      </c>
      <c r="I132" s="49">
        <v>4.0</v>
      </c>
      <c r="J132" s="50">
        <f t="shared" si="50"/>
        <v>2.666666667</v>
      </c>
      <c r="K132" s="48" t="s">
        <v>654</v>
      </c>
      <c r="L132" s="49">
        <v>4.0</v>
      </c>
      <c r="M132" s="50">
        <f t="shared" si="55"/>
        <v>2.666666667</v>
      </c>
      <c r="N132" s="48" t="s">
        <v>655</v>
      </c>
      <c r="O132" s="49">
        <v>4.0</v>
      </c>
      <c r="P132" s="50">
        <f t="shared" si="56"/>
        <v>2.666666667</v>
      </c>
      <c r="Q132" s="48" t="s">
        <v>656</v>
      </c>
      <c r="R132" s="49">
        <v>4.0</v>
      </c>
      <c r="S132" s="50">
        <f t="shared" si="57"/>
        <v>2.666666667</v>
      </c>
      <c r="T132" s="51">
        <f t="shared" si="6"/>
        <v>20</v>
      </c>
      <c r="U132" s="52"/>
      <c r="V132" s="42"/>
      <c r="W132" s="16"/>
      <c r="X132" s="43"/>
      <c r="Y132" s="43"/>
      <c r="Z132" s="43"/>
    </row>
    <row r="133" ht="15.75" customHeight="1">
      <c r="A133" s="53">
        <v>64.0</v>
      </c>
      <c r="B133" s="34" t="s">
        <v>657</v>
      </c>
      <c r="C133" s="54"/>
      <c r="D133" s="36" t="s">
        <v>19</v>
      </c>
      <c r="E133" s="37" t="s">
        <v>658</v>
      </c>
      <c r="F133" s="38">
        <v>3.0</v>
      </c>
      <c r="G133" s="39">
        <f t="shared" si="54"/>
        <v>2</v>
      </c>
      <c r="H133" s="37" t="s">
        <v>659</v>
      </c>
      <c r="I133" s="38">
        <v>4.0</v>
      </c>
      <c r="J133" s="39">
        <f t="shared" si="50"/>
        <v>2.666666667</v>
      </c>
      <c r="K133" s="67" t="s">
        <v>660</v>
      </c>
      <c r="L133" s="68">
        <v>4.0</v>
      </c>
      <c r="M133" s="70">
        <f t="shared" si="55"/>
        <v>2.666666667</v>
      </c>
      <c r="N133" s="67" t="s">
        <v>661</v>
      </c>
      <c r="O133" s="68">
        <v>4.0</v>
      </c>
      <c r="P133" s="70">
        <f t="shared" si="56"/>
        <v>2.666666667</v>
      </c>
      <c r="Q133" s="67" t="s">
        <v>662</v>
      </c>
      <c r="R133" s="68">
        <v>4.0</v>
      </c>
      <c r="S133" s="70">
        <f t="shared" si="57"/>
        <v>2.666666667</v>
      </c>
      <c r="T133" s="40">
        <f t="shared" si="6"/>
        <v>19</v>
      </c>
      <c r="U133" s="41">
        <f>T133+T134</f>
        <v>35</v>
      </c>
      <c r="V133" s="42">
        <f>G133+G134+J133+J134+M133+M134+P133+P134+S133+S134</f>
        <v>23.33333333</v>
      </c>
      <c r="W133" s="16"/>
      <c r="X133" s="43"/>
      <c r="Y133" s="43"/>
      <c r="Z133" s="43"/>
    </row>
    <row r="134" ht="15.75" customHeight="1">
      <c r="A134" s="56"/>
      <c r="B134" s="45"/>
      <c r="C134" s="58"/>
      <c r="D134" s="47" t="s">
        <v>25</v>
      </c>
      <c r="E134" s="76" t="s">
        <v>663</v>
      </c>
      <c r="F134" s="49">
        <v>3.0</v>
      </c>
      <c r="G134" s="50">
        <f t="shared" si="54"/>
        <v>2</v>
      </c>
      <c r="H134" s="76" t="s">
        <v>664</v>
      </c>
      <c r="I134" s="49">
        <v>4.0</v>
      </c>
      <c r="J134" s="50">
        <f t="shared" si="50"/>
        <v>2.666666667</v>
      </c>
      <c r="K134" s="48" t="s">
        <v>665</v>
      </c>
      <c r="L134" s="49">
        <v>3.0</v>
      </c>
      <c r="M134" s="50">
        <f t="shared" si="55"/>
        <v>2</v>
      </c>
      <c r="N134" s="48" t="s">
        <v>666</v>
      </c>
      <c r="O134" s="49">
        <v>3.0</v>
      </c>
      <c r="P134" s="50">
        <f t="shared" si="56"/>
        <v>2</v>
      </c>
      <c r="Q134" s="48" t="s">
        <v>667</v>
      </c>
      <c r="R134" s="49">
        <v>3.0</v>
      </c>
      <c r="S134" s="50">
        <f t="shared" si="57"/>
        <v>2</v>
      </c>
      <c r="T134" s="51">
        <f t="shared" si="6"/>
        <v>16</v>
      </c>
      <c r="U134" s="52"/>
      <c r="V134" s="42"/>
      <c r="W134" s="16"/>
      <c r="X134" s="43"/>
      <c r="Y134" s="43"/>
      <c r="Z134" s="43"/>
    </row>
    <row r="135" ht="24.75" customHeight="1">
      <c r="A135" s="33">
        <v>65.0</v>
      </c>
      <c r="B135" s="34" t="s">
        <v>668</v>
      </c>
      <c r="C135" s="35" t="s">
        <v>18</v>
      </c>
      <c r="D135" s="36" t="s">
        <v>19</v>
      </c>
      <c r="E135" s="67" t="s">
        <v>669</v>
      </c>
      <c r="F135" s="68">
        <v>3.0</v>
      </c>
      <c r="G135" s="39">
        <f t="shared" si="54"/>
        <v>2</v>
      </c>
      <c r="H135" s="67"/>
      <c r="I135" s="68"/>
      <c r="J135" s="39">
        <f t="shared" si="50"/>
        <v>0</v>
      </c>
      <c r="K135" s="67" t="s">
        <v>670</v>
      </c>
      <c r="L135" s="68">
        <v>4.0</v>
      </c>
      <c r="M135" s="70">
        <f t="shared" si="55"/>
        <v>2.666666667</v>
      </c>
      <c r="N135" s="37" t="s">
        <v>671</v>
      </c>
      <c r="O135" s="38">
        <v>4.0</v>
      </c>
      <c r="P135" s="39">
        <f t="shared" si="56"/>
        <v>2.666666667</v>
      </c>
      <c r="Q135" s="37" t="s">
        <v>672</v>
      </c>
      <c r="R135" s="38">
        <v>4.0</v>
      </c>
      <c r="S135" s="39">
        <f t="shared" si="57"/>
        <v>2.666666667</v>
      </c>
      <c r="T135" s="40">
        <f t="shared" si="6"/>
        <v>15</v>
      </c>
      <c r="U135" s="41">
        <f>T135+T136</f>
        <v>32</v>
      </c>
      <c r="V135" s="42">
        <f>G135+G136+J135+J136+M135+M136+P135+P136+S135+S136</f>
        <v>21.33333333</v>
      </c>
      <c r="W135" s="16"/>
      <c r="X135" s="43"/>
      <c r="Y135" s="43"/>
      <c r="Z135" s="43"/>
    </row>
    <row r="136" ht="15.75" customHeight="1">
      <c r="A136" s="44"/>
      <c r="B136" s="57"/>
      <c r="C136" s="46">
        <v>1987.0</v>
      </c>
      <c r="D136" s="47" t="s">
        <v>25</v>
      </c>
      <c r="E136" s="48" t="s">
        <v>673</v>
      </c>
      <c r="F136" s="49">
        <v>4.0</v>
      </c>
      <c r="G136" s="50">
        <f t="shared" si="54"/>
        <v>2.666666667</v>
      </c>
      <c r="H136" s="48" t="s">
        <v>674</v>
      </c>
      <c r="I136" s="49">
        <v>4.0</v>
      </c>
      <c r="J136" s="50">
        <f t="shared" si="50"/>
        <v>2.666666667</v>
      </c>
      <c r="K136" s="48" t="s">
        <v>675</v>
      </c>
      <c r="L136" s="49">
        <v>3.0</v>
      </c>
      <c r="M136" s="50">
        <f t="shared" si="55"/>
        <v>2</v>
      </c>
      <c r="N136" s="48" t="s">
        <v>676</v>
      </c>
      <c r="O136" s="49">
        <v>3.0</v>
      </c>
      <c r="P136" s="50">
        <f t="shared" si="56"/>
        <v>2</v>
      </c>
      <c r="Q136" s="48" t="s">
        <v>677</v>
      </c>
      <c r="R136" s="49">
        <v>3.0</v>
      </c>
      <c r="S136" s="50">
        <f t="shared" si="57"/>
        <v>2</v>
      </c>
      <c r="T136" s="51">
        <f t="shared" si="6"/>
        <v>17</v>
      </c>
      <c r="U136" s="52"/>
      <c r="V136" s="42"/>
      <c r="W136" s="16"/>
      <c r="X136" s="43"/>
      <c r="Y136" s="43"/>
      <c r="Z136" s="43"/>
    </row>
    <row r="137" ht="15.75" customHeight="1">
      <c r="A137" s="53">
        <v>66.0</v>
      </c>
      <c r="B137" s="34" t="s">
        <v>678</v>
      </c>
      <c r="C137" s="54"/>
      <c r="D137" s="36" t="s">
        <v>19</v>
      </c>
      <c r="E137" s="37" t="s">
        <v>679</v>
      </c>
      <c r="F137" s="38">
        <v>3.0</v>
      </c>
      <c r="G137" s="39">
        <f t="shared" si="54"/>
        <v>2</v>
      </c>
      <c r="H137" s="37" t="s">
        <v>680</v>
      </c>
      <c r="I137" s="38">
        <v>4.0</v>
      </c>
      <c r="J137" s="39">
        <f t="shared" si="50"/>
        <v>2.666666667</v>
      </c>
      <c r="K137" s="67"/>
      <c r="L137" s="38"/>
      <c r="M137" s="39">
        <f t="shared" si="55"/>
        <v>0</v>
      </c>
      <c r="N137" s="67" t="s">
        <v>681</v>
      </c>
      <c r="O137" s="68">
        <v>4.0</v>
      </c>
      <c r="P137" s="39">
        <f t="shared" si="56"/>
        <v>2.666666667</v>
      </c>
      <c r="Q137" s="37" t="s">
        <v>682</v>
      </c>
      <c r="R137" s="38">
        <v>4.0</v>
      </c>
      <c r="S137" s="39">
        <f t="shared" si="57"/>
        <v>2.666666667</v>
      </c>
      <c r="T137" s="40">
        <f t="shared" si="6"/>
        <v>15</v>
      </c>
      <c r="U137" s="41">
        <f>T137+T138</f>
        <v>33</v>
      </c>
      <c r="V137" s="42">
        <f>G137+G138+J137+J138+M137+M138+P137+P138+S137+S138</f>
        <v>22</v>
      </c>
      <c r="W137" s="16"/>
      <c r="X137" s="43"/>
      <c r="Y137" s="43"/>
      <c r="Z137" s="43"/>
    </row>
    <row r="138" ht="15.75" customHeight="1">
      <c r="A138" s="56"/>
      <c r="B138" s="45"/>
      <c r="C138" s="58"/>
      <c r="D138" s="47" t="s">
        <v>25</v>
      </c>
      <c r="E138" s="48" t="s">
        <v>683</v>
      </c>
      <c r="F138" s="49">
        <v>4.0</v>
      </c>
      <c r="G138" s="50">
        <f t="shared" si="54"/>
        <v>2.666666667</v>
      </c>
      <c r="H138" s="48" t="s">
        <v>684</v>
      </c>
      <c r="I138" s="49">
        <v>4.0</v>
      </c>
      <c r="J138" s="50">
        <f t="shared" si="50"/>
        <v>2.666666667</v>
      </c>
      <c r="K138" s="48" t="s">
        <v>685</v>
      </c>
      <c r="L138" s="49">
        <v>4.0</v>
      </c>
      <c r="M138" s="50">
        <f t="shared" si="55"/>
        <v>2.666666667</v>
      </c>
      <c r="N138" s="48" t="s">
        <v>686</v>
      </c>
      <c r="O138" s="49">
        <v>3.0</v>
      </c>
      <c r="P138" s="50">
        <f t="shared" si="56"/>
        <v>2</v>
      </c>
      <c r="Q138" s="48" t="s">
        <v>687</v>
      </c>
      <c r="R138" s="49">
        <v>3.0</v>
      </c>
      <c r="S138" s="50">
        <f t="shared" si="57"/>
        <v>2</v>
      </c>
      <c r="T138" s="51">
        <f t="shared" si="6"/>
        <v>18</v>
      </c>
      <c r="U138" s="52"/>
      <c r="V138" s="42"/>
      <c r="W138" s="16"/>
      <c r="X138" s="43"/>
      <c r="Y138" s="43"/>
      <c r="Z138" s="43"/>
    </row>
    <row r="139" ht="15.75" customHeight="1">
      <c r="A139" s="33">
        <v>67.0</v>
      </c>
      <c r="B139" s="34" t="s">
        <v>688</v>
      </c>
      <c r="C139" s="54"/>
      <c r="D139" s="36" t="s">
        <v>19</v>
      </c>
      <c r="E139" s="55" t="s">
        <v>35</v>
      </c>
      <c r="F139" s="38"/>
      <c r="G139" s="39">
        <f t="shared" si="54"/>
        <v>0</v>
      </c>
      <c r="H139" s="67" t="s">
        <v>689</v>
      </c>
      <c r="I139" s="68">
        <v>4.0</v>
      </c>
      <c r="J139" s="39">
        <f t="shared" si="50"/>
        <v>2.666666667</v>
      </c>
      <c r="K139" s="37" t="s">
        <v>690</v>
      </c>
      <c r="L139" s="38">
        <v>3.0</v>
      </c>
      <c r="M139" s="39">
        <f t="shared" si="55"/>
        <v>2</v>
      </c>
      <c r="N139" s="37" t="s">
        <v>691</v>
      </c>
      <c r="O139" s="38">
        <v>4.0</v>
      </c>
      <c r="P139" s="39">
        <f t="shared" si="56"/>
        <v>2.666666667</v>
      </c>
      <c r="Q139" s="55" t="s">
        <v>35</v>
      </c>
      <c r="R139" s="38"/>
      <c r="S139" s="39">
        <f t="shared" si="57"/>
        <v>0</v>
      </c>
      <c r="T139" s="40">
        <f t="shared" si="6"/>
        <v>11</v>
      </c>
      <c r="U139" s="41">
        <f>T139+T140</f>
        <v>26</v>
      </c>
      <c r="V139" s="42">
        <f>G139+G140+J139+J140+M139+M140+P139+P140+S139+S140</f>
        <v>17.33333333</v>
      </c>
      <c r="W139" s="16"/>
      <c r="X139" s="43"/>
      <c r="Y139" s="43"/>
      <c r="Z139" s="43"/>
    </row>
    <row r="140" ht="15.75" customHeight="1">
      <c r="A140" s="44"/>
      <c r="B140" s="45"/>
      <c r="C140" s="58"/>
      <c r="D140" s="47" t="s">
        <v>25</v>
      </c>
      <c r="E140" s="48" t="s">
        <v>692</v>
      </c>
      <c r="F140" s="49">
        <v>3.0</v>
      </c>
      <c r="G140" s="50">
        <f t="shared" si="54"/>
        <v>2</v>
      </c>
      <c r="H140" s="48" t="s">
        <v>693</v>
      </c>
      <c r="I140" s="49">
        <v>3.0</v>
      </c>
      <c r="J140" s="50">
        <f t="shared" si="50"/>
        <v>2</v>
      </c>
      <c r="K140" s="48" t="s">
        <v>694</v>
      </c>
      <c r="L140" s="49">
        <v>3.0</v>
      </c>
      <c r="M140" s="50">
        <f t="shared" si="55"/>
        <v>2</v>
      </c>
      <c r="N140" s="48" t="s">
        <v>695</v>
      </c>
      <c r="O140" s="49">
        <v>3.0</v>
      </c>
      <c r="P140" s="50">
        <f t="shared" si="56"/>
        <v>2</v>
      </c>
      <c r="Q140" s="48" t="s">
        <v>696</v>
      </c>
      <c r="R140" s="49">
        <v>3.0</v>
      </c>
      <c r="S140" s="50">
        <f t="shared" si="57"/>
        <v>2</v>
      </c>
      <c r="T140" s="51">
        <f t="shared" si="6"/>
        <v>15</v>
      </c>
      <c r="U140" s="52"/>
      <c r="V140" s="42"/>
      <c r="W140" s="16"/>
      <c r="X140" s="43"/>
      <c r="Y140" s="43"/>
      <c r="Z140" s="43"/>
    </row>
    <row r="141" ht="24.75" customHeight="1">
      <c r="A141" s="53">
        <v>68.0</v>
      </c>
      <c r="B141" s="60" t="s">
        <v>697</v>
      </c>
      <c r="C141" s="54"/>
      <c r="D141" s="36" t="s">
        <v>19</v>
      </c>
      <c r="E141" s="37" t="s">
        <v>698</v>
      </c>
      <c r="F141" s="38">
        <v>3.0</v>
      </c>
      <c r="G141" s="39">
        <f t="shared" si="54"/>
        <v>2</v>
      </c>
      <c r="H141" s="37" t="s">
        <v>699</v>
      </c>
      <c r="I141" s="38">
        <v>4.0</v>
      </c>
      <c r="J141" s="39">
        <f t="shared" si="50"/>
        <v>2.666666667</v>
      </c>
      <c r="K141" s="37" t="s">
        <v>700</v>
      </c>
      <c r="L141" s="38">
        <v>4.0</v>
      </c>
      <c r="M141" s="39">
        <f t="shared" si="55"/>
        <v>2.666666667</v>
      </c>
      <c r="N141" s="37" t="s">
        <v>701</v>
      </c>
      <c r="O141" s="38">
        <v>4.0</v>
      </c>
      <c r="P141" s="39">
        <f t="shared" si="56"/>
        <v>2.666666667</v>
      </c>
      <c r="Q141" s="37" t="s">
        <v>702</v>
      </c>
      <c r="R141" s="38">
        <v>4.0</v>
      </c>
      <c r="S141" s="39">
        <f t="shared" si="57"/>
        <v>2.666666667</v>
      </c>
      <c r="T141" s="40">
        <f t="shared" si="6"/>
        <v>19</v>
      </c>
      <c r="U141" s="41">
        <f>T141+T142</f>
        <v>32</v>
      </c>
      <c r="V141" s="42">
        <f>G141+G142+J141+J142+M141+M142+P141+P142+S141+S142</f>
        <v>21.33333333</v>
      </c>
      <c r="W141" s="16"/>
      <c r="X141" s="43"/>
      <c r="Y141" s="43"/>
      <c r="Z141" s="43"/>
    </row>
    <row r="142" ht="15.75" customHeight="1">
      <c r="A142" s="56"/>
      <c r="B142" s="45"/>
      <c r="C142" s="58"/>
      <c r="D142" s="47" t="s">
        <v>25</v>
      </c>
      <c r="E142" s="48" t="s">
        <v>703</v>
      </c>
      <c r="F142" s="49">
        <v>4.0</v>
      </c>
      <c r="G142" s="50">
        <f t="shared" si="54"/>
        <v>2.666666667</v>
      </c>
      <c r="H142" s="48"/>
      <c r="I142" s="49"/>
      <c r="J142" s="50">
        <f t="shared" si="50"/>
        <v>0</v>
      </c>
      <c r="K142" s="48" t="s">
        <v>704</v>
      </c>
      <c r="L142" s="49">
        <v>3.0</v>
      </c>
      <c r="M142" s="50">
        <f t="shared" si="55"/>
        <v>2</v>
      </c>
      <c r="N142" s="48" t="s">
        <v>705</v>
      </c>
      <c r="O142" s="49">
        <v>3.0</v>
      </c>
      <c r="P142" s="50">
        <f t="shared" si="56"/>
        <v>2</v>
      </c>
      <c r="Q142" s="48" t="s">
        <v>706</v>
      </c>
      <c r="R142" s="49">
        <v>3.0</v>
      </c>
      <c r="S142" s="50">
        <f t="shared" si="57"/>
        <v>2</v>
      </c>
      <c r="T142" s="51">
        <f t="shared" si="6"/>
        <v>13</v>
      </c>
      <c r="U142" s="52"/>
      <c r="V142" s="42"/>
      <c r="W142" s="16"/>
      <c r="X142" s="43"/>
      <c r="Y142" s="43"/>
      <c r="Z142" s="43"/>
    </row>
    <row r="143" ht="15.75" customHeight="1">
      <c r="A143" s="33">
        <v>69.0</v>
      </c>
      <c r="B143" s="60" t="s">
        <v>707</v>
      </c>
      <c r="C143" s="35" t="s">
        <v>18</v>
      </c>
      <c r="D143" s="36" t="s">
        <v>19</v>
      </c>
      <c r="E143" s="37"/>
      <c r="F143" s="38"/>
      <c r="G143" s="39">
        <f t="shared" si="54"/>
        <v>0</v>
      </c>
      <c r="H143" s="37" t="s">
        <v>708</v>
      </c>
      <c r="I143" s="38">
        <v>4.0</v>
      </c>
      <c r="J143" s="39">
        <f t="shared" si="50"/>
        <v>2.666666667</v>
      </c>
      <c r="K143" s="37" t="s">
        <v>709</v>
      </c>
      <c r="L143" s="38">
        <v>4.0</v>
      </c>
      <c r="M143" s="39">
        <f t="shared" si="55"/>
        <v>2.666666667</v>
      </c>
      <c r="N143" s="67" t="s">
        <v>710</v>
      </c>
      <c r="O143" s="68">
        <v>4.0</v>
      </c>
      <c r="P143" s="70">
        <f t="shared" si="56"/>
        <v>2.666666667</v>
      </c>
      <c r="Q143" s="67" t="s">
        <v>711</v>
      </c>
      <c r="R143" s="68">
        <v>4.0</v>
      </c>
      <c r="S143" s="39">
        <f t="shared" si="57"/>
        <v>2.666666667</v>
      </c>
      <c r="T143" s="40">
        <f t="shared" si="6"/>
        <v>16</v>
      </c>
      <c r="U143" s="41">
        <f>T143+T144</f>
        <v>31</v>
      </c>
      <c r="V143" s="42">
        <f>G143+G144+J143+J144+M143+M144+P143+P144+S143+S144</f>
        <v>20.66666667</v>
      </c>
      <c r="W143" s="16"/>
      <c r="X143" s="43"/>
      <c r="Y143" s="43"/>
      <c r="Z143" s="43"/>
    </row>
    <row r="144" ht="15.75" customHeight="1">
      <c r="A144" s="44"/>
      <c r="B144" s="45"/>
      <c r="C144" s="46">
        <v>1996.0</v>
      </c>
      <c r="D144" s="47" t="s">
        <v>25</v>
      </c>
      <c r="E144" s="48" t="s">
        <v>712</v>
      </c>
      <c r="F144" s="49">
        <v>3.0</v>
      </c>
      <c r="G144" s="50">
        <f t="shared" si="54"/>
        <v>2</v>
      </c>
      <c r="H144" s="48" t="s">
        <v>713</v>
      </c>
      <c r="I144" s="49">
        <v>3.0</v>
      </c>
      <c r="J144" s="50">
        <f t="shared" si="50"/>
        <v>2</v>
      </c>
      <c r="K144" s="48" t="s">
        <v>714</v>
      </c>
      <c r="L144" s="49">
        <v>4.0</v>
      </c>
      <c r="M144" s="50">
        <f t="shared" si="55"/>
        <v>2.666666667</v>
      </c>
      <c r="N144" s="48" t="s">
        <v>715</v>
      </c>
      <c r="O144" s="49">
        <v>2.0</v>
      </c>
      <c r="P144" s="50">
        <f t="shared" si="56"/>
        <v>1.333333333</v>
      </c>
      <c r="Q144" s="48" t="s">
        <v>716</v>
      </c>
      <c r="R144" s="49">
        <v>3.0</v>
      </c>
      <c r="S144" s="50">
        <f t="shared" si="57"/>
        <v>2</v>
      </c>
      <c r="T144" s="51">
        <f t="shared" si="6"/>
        <v>15</v>
      </c>
      <c r="U144" s="52"/>
      <c r="V144" s="42"/>
      <c r="W144" s="16"/>
      <c r="X144" s="43"/>
      <c r="Y144" s="43"/>
      <c r="Z144" s="43"/>
    </row>
    <row r="145" ht="15.75" customHeight="1">
      <c r="A145" s="71">
        <v>70.0</v>
      </c>
      <c r="B145" s="34" t="s">
        <v>717</v>
      </c>
      <c r="C145" s="35" t="s">
        <v>18</v>
      </c>
      <c r="D145" s="36" t="s">
        <v>19</v>
      </c>
      <c r="E145" s="37" t="s">
        <v>718</v>
      </c>
      <c r="F145" s="38">
        <v>3.0</v>
      </c>
      <c r="G145" s="39">
        <f t="shared" si="54"/>
        <v>2</v>
      </c>
      <c r="H145" s="55" t="s">
        <v>35</v>
      </c>
      <c r="I145" s="38"/>
      <c r="J145" s="39">
        <f t="shared" si="50"/>
        <v>0</v>
      </c>
      <c r="K145" s="37" t="s">
        <v>719</v>
      </c>
      <c r="L145" s="38">
        <v>4.0</v>
      </c>
      <c r="M145" s="39">
        <f t="shared" si="55"/>
        <v>2.666666667</v>
      </c>
      <c r="N145" s="37" t="s">
        <v>720</v>
      </c>
      <c r="O145" s="38">
        <v>4.0</v>
      </c>
      <c r="P145" s="39">
        <f t="shared" si="56"/>
        <v>2.666666667</v>
      </c>
      <c r="Q145" s="37" t="s">
        <v>721</v>
      </c>
      <c r="R145" s="38">
        <v>4.0</v>
      </c>
      <c r="S145" s="39">
        <f t="shared" si="57"/>
        <v>2.666666667</v>
      </c>
      <c r="T145" s="40">
        <f t="shared" si="6"/>
        <v>15</v>
      </c>
      <c r="U145" s="41">
        <f>T145+T146</f>
        <v>26</v>
      </c>
      <c r="V145" s="42">
        <f>G145+G146+J145+J146+M145+M146+P145+P146+S145+S146</f>
        <v>17.33333333</v>
      </c>
      <c r="W145" s="16"/>
      <c r="X145" s="43"/>
      <c r="Y145" s="43"/>
      <c r="Z145" s="43"/>
    </row>
    <row r="146" ht="15.75" customHeight="1">
      <c r="A146" s="73"/>
      <c r="B146" s="45"/>
      <c r="C146" s="46">
        <v>1990.0</v>
      </c>
      <c r="D146" s="47" t="s">
        <v>25</v>
      </c>
      <c r="E146" s="48" t="s">
        <v>722</v>
      </c>
      <c r="F146" s="49">
        <v>3.0</v>
      </c>
      <c r="G146" s="50">
        <f t="shared" si="54"/>
        <v>2</v>
      </c>
      <c r="H146" s="48" t="s">
        <v>723</v>
      </c>
      <c r="I146" s="49">
        <v>4.0</v>
      </c>
      <c r="J146" s="50">
        <f t="shared" si="50"/>
        <v>2.666666667</v>
      </c>
      <c r="K146" s="59" t="s">
        <v>35</v>
      </c>
      <c r="L146" s="49"/>
      <c r="M146" s="50">
        <f t="shared" si="55"/>
        <v>0</v>
      </c>
      <c r="N146" s="48" t="s">
        <v>724</v>
      </c>
      <c r="O146" s="49">
        <v>3.0</v>
      </c>
      <c r="P146" s="50">
        <f t="shared" si="56"/>
        <v>2</v>
      </c>
      <c r="Q146" s="82" t="s">
        <v>725</v>
      </c>
      <c r="R146" s="49">
        <v>1.0</v>
      </c>
      <c r="S146" s="50">
        <f t="shared" si="57"/>
        <v>0.6666666667</v>
      </c>
      <c r="T146" s="51">
        <f t="shared" si="6"/>
        <v>11</v>
      </c>
      <c r="U146" s="52"/>
      <c r="V146" s="42"/>
      <c r="W146" s="16"/>
      <c r="X146" s="43"/>
      <c r="Y146" s="43"/>
      <c r="Z146" s="43"/>
    </row>
    <row r="147" ht="15.75" customHeight="1">
      <c r="A147" s="33">
        <v>71.0</v>
      </c>
      <c r="B147" s="34" t="s">
        <v>726</v>
      </c>
      <c r="C147" s="35" t="s">
        <v>18</v>
      </c>
      <c r="D147" s="36" t="s">
        <v>19</v>
      </c>
      <c r="E147" s="37" t="s">
        <v>727</v>
      </c>
      <c r="F147" s="38">
        <v>3.0</v>
      </c>
      <c r="G147" s="39">
        <f t="shared" si="54"/>
        <v>2</v>
      </c>
      <c r="H147" s="37"/>
      <c r="I147" s="38"/>
      <c r="J147" s="39">
        <f t="shared" si="50"/>
        <v>0</v>
      </c>
      <c r="K147" s="37" t="s">
        <v>728</v>
      </c>
      <c r="L147" s="38">
        <v>4.0</v>
      </c>
      <c r="M147" s="39">
        <f t="shared" si="55"/>
        <v>2.666666667</v>
      </c>
      <c r="N147" s="67" t="s">
        <v>729</v>
      </c>
      <c r="O147" s="68">
        <v>4.0</v>
      </c>
      <c r="P147" s="39">
        <f t="shared" si="56"/>
        <v>2.666666667</v>
      </c>
      <c r="Q147" s="37" t="s">
        <v>730</v>
      </c>
      <c r="R147" s="38">
        <v>3.0</v>
      </c>
      <c r="S147" s="39">
        <f t="shared" si="57"/>
        <v>2</v>
      </c>
      <c r="T147" s="40">
        <f t="shared" si="6"/>
        <v>14</v>
      </c>
      <c r="U147" s="41">
        <f>T147+T148</f>
        <v>29</v>
      </c>
      <c r="V147" s="42">
        <f>G147+G148+J147+J148+M147+M148+P147+P148+S147+S148</f>
        <v>19.33333333</v>
      </c>
      <c r="W147" s="74" t="s">
        <v>178</v>
      </c>
      <c r="X147" s="43"/>
      <c r="Y147" s="43"/>
      <c r="Z147" s="43"/>
    </row>
    <row r="148" ht="15.75" customHeight="1">
      <c r="A148" s="44"/>
      <c r="B148" s="45"/>
      <c r="C148" s="46">
        <v>1985.0</v>
      </c>
      <c r="D148" s="47" t="s">
        <v>25</v>
      </c>
      <c r="E148" s="48" t="s">
        <v>731</v>
      </c>
      <c r="F148" s="49">
        <v>3.0</v>
      </c>
      <c r="G148" s="50">
        <f t="shared" si="54"/>
        <v>2</v>
      </c>
      <c r="H148" s="48" t="s">
        <v>732</v>
      </c>
      <c r="I148" s="49">
        <v>3.0</v>
      </c>
      <c r="J148" s="50">
        <f t="shared" si="50"/>
        <v>2</v>
      </c>
      <c r="K148" s="48" t="s">
        <v>733</v>
      </c>
      <c r="L148" s="49">
        <v>3.0</v>
      </c>
      <c r="M148" s="50">
        <f t="shared" si="55"/>
        <v>2</v>
      </c>
      <c r="N148" s="82" t="s">
        <v>734</v>
      </c>
      <c r="O148" s="83">
        <v>3.0</v>
      </c>
      <c r="P148" s="50">
        <f t="shared" si="56"/>
        <v>2</v>
      </c>
      <c r="Q148" s="48" t="s">
        <v>735</v>
      </c>
      <c r="R148" s="49">
        <v>3.0</v>
      </c>
      <c r="S148" s="50">
        <f t="shared" si="57"/>
        <v>2</v>
      </c>
      <c r="T148" s="51">
        <f t="shared" si="6"/>
        <v>15</v>
      </c>
      <c r="U148" s="52"/>
      <c r="V148" s="42"/>
      <c r="W148" s="16"/>
      <c r="X148" s="43"/>
      <c r="Y148" s="43"/>
      <c r="Z148" s="43"/>
    </row>
    <row r="149" ht="24.75" customHeight="1">
      <c r="A149" s="53">
        <v>72.0</v>
      </c>
      <c r="B149" s="34" t="s">
        <v>736</v>
      </c>
      <c r="C149" s="35" t="s">
        <v>18</v>
      </c>
      <c r="D149" s="36" t="s">
        <v>19</v>
      </c>
      <c r="E149" s="67"/>
      <c r="F149" s="68"/>
      <c r="G149" s="70">
        <f t="shared" si="54"/>
        <v>0</v>
      </c>
      <c r="H149" s="67" t="s">
        <v>737</v>
      </c>
      <c r="I149" s="68">
        <v>4.0</v>
      </c>
      <c r="J149" s="39">
        <f t="shared" si="50"/>
        <v>2.666666667</v>
      </c>
      <c r="K149" s="67" t="s">
        <v>738</v>
      </c>
      <c r="L149" s="68">
        <v>4.0</v>
      </c>
      <c r="M149" s="39">
        <f t="shared" si="55"/>
        <v>2.666666667</v>
      </c>
      <c r="N149" s="62" t="s">
        <v>739</v>
      </c>
      <c r="O149" s="63">
        <v>4.0</v>
      </c>
      <c r="P149" s="39">
        <f>O149*45/60</f>
        <v>3</v>
      </c>
      <c r="Q149" s="37" t="s">
        <v>740</v>
      </c>
      <c r="R149" s="38">
        <v>4.0</v>
      </c>
      <c r="S149" s="39">
        <f t="shared" si="57"/>
        <v>2.666666667</v>
      </c>
      <c r="T149" s="40">
        <f t="shared" si="6"/>
        <v>16</v>
      </c>
      <c r="U149" s="41">
        <f>T149+T150</f>
        <v>27</v>
      </c>
      <c r="V149" s="42">
        <f>G149+G150+J149+J150+M149+M150+P149+P150+S149+S150</f>
        <v>18.5</v>
      </c>
      <c r="W149" s="16"/>
      <c r="X149" s="43"/>
      <c r="Y149" s="43"/>
      <c r="Z149" s="43"/>
    </row>
    <row r="150" ht="15.75" customHeight="1">
      <c r="A150" s="56"/>
      <c r="B150" s="45"/>
      <c r="C150" s="46">
        <v>1982.0</v>
      </c>
      <c r="D150" s="47" t="s">
        <v>25</v>
      </c>
      <c r="E150" s="64" t="s">
        <v>741</v>
      </c>
      <c r="F150" s="65">
        <v>2.0</v>
      </c>
      <c r="G150" s="50">
        <f>F150*45/60</f>
        <v>1.5</v>
      </c>
      <c r="H150" s="48" t="s">
        <v>742</v>
      </c>
      <c r="I150" s="49">
        <v>3.0</v>
      </c>
      <c r="J150" s="50">
        <f t="shared" si="50"/>
        <v>2</v>
      </c>
      <c r="K150" s="48" t="s">
        <v>743</v>
      </c>
      <c r="L150" s="49">
        <v>3.0</v>
      </c>
      <c r="M150" s="50">
        <f t="shared" si="55"/>
        <v>2</v>
      </c>
      <c r="N150" s="66" t="s">
        <v>580</v>
      </c>
      <c r="O150" s="49"/>
      <c r="P150" s="50">
        <f t="shared" ref="P150:P166" si="58">O150*40/60</f>
        <v>0</v>
      </c>
      <c r="Q150" s="48" t="s">
        <v>744</v>
      </c>
      <c r="R150" s="49">
        <v>3.0</v>
      </c>
      <c r="S150" s="50">
        <f t="shared" si="57"/>
        <v>2</v>
      </c>
      <c r="T150" s="51">
        <f t="shared" si="6"/>
        <v>11</v>
      </c>
      <c r="U150" s="52"/>
      <c r="V150" s="42"/>
      <c r="W150" s="16"/>
      <c r="X150" s="43"/>
      <c r="Y150" s="43"/>
      <c r="Z150" s="43"/>
    </row>
    <row r="151" ht="15.75" customHeight="1">
      <c r="A151" s="33">
        <v>73.0</v>
      </c>
      <c r="B151" s="34" t="s">
        <v>745</v>
      </c>
      <c r="C151" s="54"/>
      <c r="D151" s="36" t="s">
        <v>19</v>
      </c>
      <c r="E151" s="67"/>
      <c r="F151" s="38"/>
      <c r="G151" s="39">
        <f t="shared" ref="G151:G166" si="59">F151*40/60</f>
        <v>0</v>
      </c>
      <c r="H151" s="37" t="s">
        <v>746</v>
      </c>
      <c r="I151" s="38">
        <v>3.0</v>
      </c>
      <c r="J151" s="39">
        <f t="shared" si="50"/>
        <v>2</v>
      </c>
      <c r="K151" s="37" t="s">
        <v>747</v>
      </c>
      <c r="L151" s="38">
        <v>4.0</v>
      </c>
      <c r="M151" s="39">
        <f t="shared" si="55"/>
        <v>2.666666667</v>
      </c>
      <c r="N151" s="37" t="s">
        <v>748</v>
      </c>
      <c r="O151" s="38">
        <v>3.0</v>
      </c>
      <c r="P151" s="39">
        <f t="shared" si="58"/>
        <v>2</v>
      </c>
      <c r="Q151" s="37" t="s">
        <v>749</v>
      </c>
      <c r="R151" s="38">
        <v>3.0</v>
      </c>
      <c r="S151" s="39">
        <f t="shared" si="57"/>
        <v>2</v>
      </c>
      <c r="T151" s="40">
        <f t="shared" si="6"/>
        <v>13</v>
      </c>
      <c r="U151" s="41">
        <f>T151+T152</f>
        <v>28</v>
      </c>
      <c r="V151" s="42">
        <f>G151+G152+J151+J152+M151+M152+P151+P152+S151+S152</f>
        <v>18.66666667</v>
      </c>
      <c r="W151" s="16"/>
      <c r="X151" s="43"/>
      <c r="Y151" s="43"/>
      <c r="Z151" s="43"/>
    </row>
    <row r="152" ht="15.75" customHeight="1">
      <c r="A152" s="44"/>
      <c r="B152" s="45"/>
      <c r="C152" s="58"/>
      <c r="D152" s="47" t="s">
        <v>25</v>
      </c>
      <c r="E152" s="76" t="s">
        <v>750</v>
      </c>
      <c r="F152" s="49">
        <v>3.0</v>
      </c>
      <c r="G152" s="50">
        <f t="shared" si="59"/>
        <v>2</v>
      </c>
      <c r="H152" s="48" t="s">
        <v>751</v>
      </c>
      <c r="I152" s="49">
        <v>3.0</v>
      </c>
      <c r="J152" s="50">
        <f t="shared" si="50"/>
        <v>2</v>
      </c>
      <c r="K152" s="48" t="s">
        <v>752</v>
      </c>
      <c r="L152" s="49">
        <v>3.0</v>
      </c>
      <c r="M152" s="50">
        <f t="shared" si="55"/>
        <v>2</v>
      </c>
      <c r="N152" s="48" t="s">
        <v>753</v>
      </c>
      <c r="O152" s="49">
        <v>2.0</v>
      </c>
      <c r="P152" s="50">
        <f t="shared" si="58"/>
        <v>1.333333333</v>
      </c>
      <c r="Q152" s="48" t="s">
        <v>754</v>
      </c>
      <c r="R152" s="49">
        <v>4.0</v>
      </c>
      <c r="S152" s="50">
        <f t="shared" si="57"/>
        <v>2.666666667</v>
      </c>
      <c r="T152" s="51">
        <f t="shared" si="6"/>
        <v>15</v>
      </c>
      <c r="U152" s="52"/>
      <c r="V152" s="42"/>
      <c r="W152" s="16"/>
      <c r="X152" s="43"/>
      <c r="Y152" s="43"/>
      <c r="Z152" s="43"/>
    </row>
    <row r="153" ht="15.75" customHeight="1">
      <c r="A153" s="53">
        <v>74.0</v>
      </c>
      <c r="B153" s="34" t="s">
        <v>755</v>
      </c>
      <c r="C153" s="54"/>
      <c r="D153" s="36" t="s">
        <v>19</v>
      </c>
      <c r="E153" s="37" t="s">
        <v>756</v>
      </c>
      <c r="F153" s="38">
        <v>3.0</v>
      </c>
      <c r="G153" s="39">
        <f t="shared" si="59"/>
        <v>2</v>
      </c>
      <c r="H153" s="37" t="s">
        <v>757</v>
      </c>
      <c r="I153" s="38">
        <v>4.0</v>
      </c>
      <c r="J153" s="39">
        <f t="shared" si="50"/>
        <v>2.666666667</v>
      </c>
      <c r="K153" s="37" t="s">
        <v>758</v>
      </c>
      <c r="L153" s="38">
        <v>4.0</v>
      </c>
      <c r="M153" s="39">
        <f t="shared" si="55"/>
        <v>2.666666667</v>
      </c>
      <c r="N153" s="37" t="s">
        <v>759</v>
      </c>
      <c r="O153" s="38">
        <v>4.0</v>
      </c>
      <c r="P153" s="39">
        <f t="shared" si="58"/>
        <v>2.666666667</v>
      </c>
      <c r="Q153" s="37" t="s">
        <v>760</v>
      </c>
      <c r="R153" s="38">
        <v>2.0</v>
      </c>
      <c r="S153" s="39">
        <f t="shared" si="57"/>
        <v>1.333333333</v>
      </c>
      <c r="T153" s="40">
        <f t="shared" si="6"/>
        <v>17</v>
      </c>
      <c r="U153" s="41">
        <f>T153+T154</f>
        <v>35</v>
      </c>
      <c r="V153" s="42">
        <f>G153+G154+J153+J154+M153+M154+P153+P154+S153+S154</f>
        <v>23.33333333</v>
      </c>
      <c r="W153" s="16"/>
      <c r="X153" s="43"/>
      <c r="Y153" s="43"/>
      <c r="Z153" s="43"/>
    </row>
    <row r="154" ht="15.75" customHeight="1">
      <c r="A154" s="56"/>
      <c r="B154" s="45"/>
      <c r="C154" s="58"/>
      <c r="D154" s="47" t="s">
        <v>25</v>
      </c>
      <c r="E154" s="48" t="s">
        <v>761</v>
      </c>
      <c r="F154" s="49">
        <v>4.0</v>
      </c>
      <c r="G154" s="50">
        <f t="shared" si="59"/>
        <v>2.666666667</v>
      </c>
      <c r="H154" s="48" t="s">
        <v>762</v>
      </c>
      <c r="I154" s="49">
        <v>4.0</v>
      </c>
      <c r="J154" s="50">
        <f t="shared" si="50"/>
        <v>2.666666667</v>
      </c>
      <c r="K154" s="48" t="s">
        <v>763</v>
      </c>
      <c r="L154" s="49">
        <v>4.0</v>
      </c>
      <c r="M154" s="50">
        <f t="shared" si="55"/>
        <v>2.666666667</v>
      </c>
      <c r="N154" s="48" t="s">
        <v>764</v>
      </c>
      <c r="O154" s="49">
        <v>3.0</v>
      </c>
      <c r="P154" s="50">
        <f t="shared" si="58"/>
        <v>2</v>
      </c>
      <c r="Q154" s="48" t="s">
        <v>765</v>
      </c>
      <c r="R154" s="49">
        <v>3.0</v>
      </c>
      <c r="S154" s="50">
        <f t="shared" si="57"/>
        <v>2</v>
      </c>
      <c r="T154" s="51">
        <f t="shared" si="6"/>
        <v>18</v>
      </c>
      <c r="U154" s="52"/>
      <c r="V154" s="42"/>
      <c r="W154" s="16"/>
      <c r="X154" s="43"/>
      <c r="Y154" s="43"/>
      <c r="Z154" s="43"/>
    </row>
    <row r="155" ht="15.75" customHeight="1">
      <c r="A155" s="33">
        <v>75.0</v>
      </c>
      <c r="B155" s="60" t="s">
        <v>766</v>
      </c>
      <c r="C155" s="54"/>
      <c r="D155" s="36" t="s">
        <v>19</v>
      </c>
      <c r="E155" s="37" t="s">
        <v>767</v>
      </c>
      <c r="F155" s="38">
        <v>3.0</v>
      </c>
      <c r="G155" s="39">
        <f t="shared" si="59"/>
        <v>2</v>
      </c>
      <c r="H155" s="37" t="s">
        <v>768</v>
      </c>
      <c r="I155" s="38">
        <v>4.0</v>
      </c>
      <c r="J155" s="39">
        <f t="shared" si="50"/>
        <v>2.666666667</v>
      </c>
      <c r="K155" s="37" t="s">
        <v>769</v>
      </c>
      <c r="L155" s="38">
        <v>3.0</v>
      </c>
      <c r="M155" s="39">
        <f t="shared" si="55"/>
        <v>2</v>
      </c>
      <c r="N155" s="37" t="s">
        <v>770</v>
      </c>
      <c r="O155" s="38">
        <v>4.0</v>
      </c>
      <c r="P155" s="39">
        <f t="shared" si="58"/>
        <v>2.666666667</v>
      </c>
      <c r="Q155" s="67" t="s">
        <v>771</v>
      </c>
      <c r="R155" s="68">
        <v>4.0</v>
      </c>
      <c r="S155" s="39">
        <f t="shared" si="57"/>
        <v>2.666666667</v>
      </c>
      <c r="T155" s="40">
        <f t="shared" si="6"/>
        <v>18</v>
      </c>
      <c r="U155" s="41">
        <f>T155+T156</f>
        <v>32</v>
      </c>
      <c r="V155" s="42">
        <f>G155+G156+J155+J156+M155+M156+P155+P156+S155+S156</f>
        <v>21.33333333</v>
      </c>
      <c r="W155" s="16"/>
      <c r="X155" s="43"/>
      <c r="Y155" s="43"/>
      <c r="Z155" s="43"/>
    </row>
    <row r="156" ht="15.75" customHeight="1">
      <c r="A156" s="44"/>
      <c r="B156" s="45"/>
      <c r="C156" s="58"/>
      <c r="D156" s="47" t="s">
        <v>25</v>
      </c>
      <c r="E156" s="48" t="s">
        <v>772</v>
      </c>
      <c r="F156" s="49">
        <v>3.0</v>
      </c>
      <c r="G156" s="50">
        <f t="shared" si="59"/>
        <v>2</v>
      </c>
      <c r="H156" s="48" t="s">
        <v>773</v>
      </c>
      <c r="I156" s="49">
        <v>4.0</v>
      </c>
      <c r="J156" s="50">
        <f t="shared" si="50"/>
        <v>2.666666667</v>
      </c>
      <c r="K156" s="48"/>
      <c r="L156" s="49"/>
      <c r="M156" s="50">
        <f t="shared" si="55"/>
        <v>0</v>
      </c>
      <c r="N156" s="48" t="s">
        <v>774</v>
      </c>
      <c r="O156" s="49">
        <v>4.0</v>
      </c>
      <c r="P156" s="50">
        <f t="shared" si="58"/>
        <v>2.666666667</v>
      </c>
      <c r="Q156" s="48" t="s">
        <v>775</v>
      </c>
      <c r="R156" s="49">
        <v>3.0</v>
      </c>
      <c r="S156" s="50">
        <f t="shared" si="57"/>
        <v>2</v>
      </c>
      <c r="T156" s="51">
        <f t="shared" si="6"/>
        <v>14</v>
      </c>
      <c r="U156" s="52"/>
      <c r="V156" s="42"/>
      <c r="W156" s="16"/>
      <c r="X156" s="43"/>
      <c r="Y156" s="43"/>
      <c r="Z156" s="43"/>
    </row>
    <row r="157" ht="15.75" customHeight="1">
      <c r="A157" s="53">
        <v>76.0</v>
      </c>
      <c r="B157" s="34" t="s">
        <v>776</v>
      </c>
      <c r="C157" s="54"/>
      <c r="D157" s="36" t="s">
        <v>19</v>
      </c>
      <c r="E157" s="37" t="s">
        <v>777</v>
      </c>
      <c r="F157" s="38">
        <v>3.0</v>
      </c>
      <c r="G157" s="39">
        <f t="shared" si="59"/>
        <v>2</v>
      </c>
      <c r="H157" s="67" t="s">
        <v>778</v>
      </c>
      <c r="I157" s="68">
        <v>4.0</v>
      </c>
      <c r="J157" s="39">
        <f t="shared" si="50"/>
        <v>2.666666667</v>
      </c>
      <c r="K157" s="67" t="s">
        <v>779</v>
      </c>
      <c r="L157" s="68">
        <v>4.0</v>
      </c>
      <c r="M157" s="70">
        <f t="shared" si="55"/>
        <v>2.666666667</v>
      </c>
      <c r="N157" s="67" t="s">
        <v>780</v>
      </c>
      <c r="O157" s="68">
        <v>4.0</v>
      </c>
      <c r="P157" s="70">
        <f t="shared" si="58"/>
        <v>2.666666667</v>
      </c>
      <c r="Q157" s="67" t="s">
        <v>36</v>
      </c>
      <c r="R157" s="68">
        <v>4.0</v>
      </c>
      <c r="S157" s="39">
        <f t="shared" si="57"/>
        <v>2.666666667</v>
      </c>
      <c r="T157" s="40">
        <f t="shared" si="6"/>
        <v>19</v>
      </c>
      <c r="U157" s="41">
        <f>T157+T158</f>
        <v>29</v>
      </c>
      <c r="V157" s="42">
        <f>G157+G158+J157+J158+M157+M158+P157+P158+S157+S158</f>
        <v>19.33333333</v>
      </c>
      <c r="W157" s="16"/>
      <c r="X157" s="43"/>
      <c r="Y157" s="43"/>
      <c r="Z157" s="43"/>
    </row>
    <row r="158" ht="15.75" customHeight="1">
      <c r="A158" s="56"/>
      <c r="B158" s="45"/>
      <c r="C158" s="58"/>
      <c r="D158" s="47" t="s">
        <v>25</v>
      </c>
      <c r="E158" s="48" t="s">
        <v>781</v>
      </c>
      <c r="F158" s="49">
        <v>3.0</v>
      </c>
      <c r="G158" s="50">
        <f t="shared" si="59"/>
        <v>2</v>
      </c>
      <c r="H158" s="59" t="s">
        <v>35</v>
      </c>
      <c r="I158" s="49"/>
      <c r="J158" s="50">
        <f t="shared" si="50"/>
        <v>0</v>
      </c>
      <c r="K158" s="48" t="s">
        <v>782</v>
      </c>
      <c r="L158" s="49">
        <v>2.0</v>
      </c>
      <c r="M158" s="50">
        <f t="shared" si="55"/>
        <v>1.333333333</v>
      </c>
      <c r="N158" s="48" t="s">
        <v>783</v>
      </c>
      <c r="O158" s="49">
        <v>2.0</v>
      </c>
      <c r="P158" s="50">
        <f t="shared" si="58"/>
        <v>1.333333333</v>
      </c>
      <c r="Q158" s="48" t="s">
        <v>784</v>
      </c>
      <c r="R158" s="49">
        <v>3.0</v>
      </c>
      <c r="S158" s="50">
        <f t="shared" si="57"/>
        <v>2</v>
      </c>
      <c r="T158" s="51">
        <f t="shared" si="6"/>
        <v>10</v>
      </c>
      <c r="U158" s="52"/>
      <c r="V158" s="42"/>
      <c r="W158" s="16"/>
      <c r="X158" s="43"/>
      <c r="Y158" s="43"/>
      <c r="Z158" s="43"/>
    </row>
    <row r="159" ht="15.75" customHeight="1">
      <c r="A159" s="33">
        <v>77.0</v>
      </c>
      <c r="B159" s="34" t="s">
        <v>785</v>
      </c>
      <c r="C159" s="54"/>
      <c r="D159" s="36" t="s">
        <v>19</v>
      </c>
      <c r="E159" s="37" t="s">
        <v>786</v>
      </c>
      <c r="F159" s="38">
        <v>3.0</v>
      </c>
      <c r="G159" s="39">
        <f t="shared" si="59"/>
        <v>2</v>
      </c>
      <c r="H159" s="37" t="s">
        <v>787</v>
      </c>
      <c r="I159" s="38">
        <v>4.0</v>
      </c>
      <c r="J159" s="39">
        <f t="shared" si="50"/>
        <v>2.666666667</v>
      </c>
      <c r="K159" s="37" t="s">
        <v>788</v>
      </c>
      <c r="L159" s="38">
        <v>4.0</v>
      </c>
      <c r="M159" s="39">
        <f t="shared" si="55"/>
        <v>2.666666667</v>
      </c>
      <c r="N159" s="37" t="s">
        <v>789</v>
      </c>
      <c r="O159" s="38">
        <v>3.0</v>
      </c>
      <c r="P159" s="39">
        <f t="shared" si="58"/>
        <v>2</v>
      </c>
      <c r="Q159" s="37" t="s">
        <v>790</v>
      </c>
      <c r="R159" s="38">
        <v>4.0</v>
      </c>
      <c r="S159" s="39">
        <f t="shared" si="57"/>
        <v>2.666666667</v>
      </c>
      <c r="T159" s="40">
        <f t="shared" si="6"/>
        <v>18</v>
      </c>
      <c r="U159" s="41">
        <f>T159+T160</f>
        <v>33</v>
      </c>
      <c r="V159" s="42">
        <f>G159+G160+J159+J160+M159+M160+P159+P160+S159+S160</f>
        <v>22</v>
      </c>
      <c r="W159" s="16"/>
      <c r="X159" s="43"/>
      <c r="Y159" s="43"/>
      <c r="Z159" s="43"/>
    </row>
    <row r="160" ht="15.75" customHeight="1">
      <c r="A160" s="44"/>
      <c r="B160" s="45"/>
      <c r="C160" s="58"/>
      <c r="D160" s="47" t="s">
        <v>25</v>
      </c>
      <c r="E160" s="48" t="s">
        <v>791</v>
      </c>
      <c r="F160" s="49">
        <v>4.0</v>
      </c>
      <c r="G160" s="50">
        <f t="shared" si="59"/>
        <v>2.666666667</v>
      </c>
      <c r="H160" s="48" t="s">
        <v>792</v>
      </c>
      <c r="I160" s="49">
        <v>2.0</v>
      </c>
      <c r="J160" s="50">
        <f t="shared" si="50"/>
        <v>1.333333333</v>
      </c>
      <c r="K160" s="48" t="s">
        <v>793</v>
      </c>
      <c r="L160" s="49">
        <v>3.0</v>
      </c>
      <c r="M160" s="50">
        <f t="shared" si="55"/>
        <v>2</v>
      </c>
      <c r="N160" s="48" t="s">
        <v>794</v>
      </c>
      <c r="O160" s="49">
        <v>3.0</v>
      </c>
      <c r="P160" s="50">
        <f t="shared" si="58"/>
        <v>2</v>
      </c>
      <c r="Q160" s="48" t="s">
        <v>795</v>
      </c>
      <c r="R160" s="49">
        <v>3.0</v>
      </c>
      <c r="S160" s="50">
        <f t="shared" si="57"/>
        <v>2</v>
      </c>
      <c r="T160" s="51">
        <f t="shared" si="6"/>
        <v>15</v>
      </c>
      <c r="U160" s="52"/>
      <c r="V160" s="42"/>
      <c r="W160" s="16"/>
      <c r="X160" s="43"/>
      <c r="Y160" s="43"/>
      <c r="Z160" s="43"/>
    </row>
    <row r="161" ht="24.75" customHeight="1">
      <c r="A161" s="53">
        <v>78.0</v>
      </c>
      <c r="B161" s="34" t="s">
        <v>796</v>
      </c>
      <c r="C161" s="35" t="s">
        <v>18</v>
      </c>
      <c r="D161" s="36" t="s">
        <v>19</v>
      </c>
      <c r="E161" s="37" t="s">
        <v>797</v>
      </c>
      <c r="F161" s="38">
        <v>3.0</v>
      </c>
      <c r="G161" s="39">
        <f t="shared" si="59"/>
        <v>2</v>
      </c>
      <c r="H161" s="67" t="s">
        <v>798</v>
      </c>
      <c r="I161" s="68">
        <v>4.0</v>
      </c>
      <c r="J161" s="70">
        <f t="shared" si="50"/>
        <v>2.666666667</v>
      </c>
      <c r="K161" s="67" t="s">
        <v>799</v>
      </c>
      <c r="L161" s="68">
        <v>4.0</v>
      </c>
      <c r="M161" s="70">
        <f t="shared" si="55"/>
        <v>2.666666667</v>
      </c>
      <c r="N161" s="75" t="s">
        <v>800</v>
      </c>
      <c r="O161" s="38">
        <v>3.0</v>
      </c>
      <c r="P161" s="39">
        <f t="shared" si="58"/>
        <v>2</v>
      </c>
      <c r="Q161" s="67" t="s">
        <v>801</v>
      </c>
      <c r="R161" s="38">
        <v>4.0</v>
      </c>
      <c r="S161" s="39">
        <f t="shared" si="57"/>
        <v>2.666666667</v>
      </c>
      <c r="T161" s="40">
        <f t="shared" si="6"/>
        <v>18</v>
      </c>
      <c r="U161" s="41">
        <f>T161+T162</f>
        <v>30</v>
      </c>
      <c r="V161" s="42">
        <f>G161+G162+J161+J162+M161+M162+P161+P162+S161+S162</f>
        <v>20</v>
      </c>
      <c r="W161" s="16"/>
      <c r="X161" s="43"/>
      <c r="Y161" s="43"/>
      <c r="Z161" s="43"/>
    </row>
    <row r="162" ht="15.75" customHeight="1">
      <c r="A162" s="56"/>
      <c r="B162" s="45"/>
      <c r="C162" s="46">
        <v>1998.0</v>
      </c>
      <c r="D162" s="47" t="s">
        <v>25</v>
      </c>
      <c r="E162" s="48"/>
      <c r="F162" s="49"/>
      <c r="G162" s="50">
        <f t="shared" si="59"/>
        <v>0</v>
      </c>
      <c r="H162" s="48" t="s">
        <v>802</v>
      </c>
      <c r="I162" s="49">
        <v>4.0</v>
      </c>
      <c r="J162" s="50">
        <f t="shared" si="50"/>
        <v>2.666666667</v>
      </c>
      <c r="K162" s="48" t="s">
        <v>803</v>
      </c>
      <c r="L162" s="49">
        <v>3.0</v>
      </c>
      <c r="M162" s="50">
        <f t="shared" si="55"/>
        <v>2</v>
      </c>
      <c r="N162" s="48" t="s">
        <v>804</v>
      </c>
      <c r="O162" s="49">
        <v>2.0</v>
      </c>
      <c r="P162" s="50">
        <f t="shared" si="58"/>
        <v>1.333333333</v>
      </c>
      <c r="Q162" s="48" t="s">
        <v>805</v>
      </c>
      <c r="R162" s="49">
        <v>3.0</v>
      </c>
      <c r="S162" s="50">
        <f t="shared" si="57"/>
        <v>2</v>
      </c>
      <c r="T162" s="51">
        <f t="shared" si="6"/>
        <v>12</v>
      </c>
      <c r="U162" s="52"/>
      <c r="V162" s="42"/>
      <c r="W162" s="16"/>
      <c r="X162" s="43"/>
      <c r="Y162" s="43"/>
      <c r="Z162" s="43"/>
    </row>
    <row r="163" ht="15.75" customHeight="1">
      <c r="A163" s="33">
        <v>79.0</v>
      </c>
      <c r="B163" s="34" t="s">
        <v>806</v>
      </c>
      <c r="C163" s="35" t="s">
        <v>18</v>
      </c>
      <c r="D163" s="36" t="s">
        <v>19</v>
      </c>
      <c r="E163" s="37" t="s">
        <v>807</v>
      </c>
      <c r="F163" s="38">
        <v>3.0</v>
      </c>
      <c r="G163" s="39">
        <f t="shared" si="59"/>
        <v>2</v>
      </c>
      <c r="H163" s="37" t="s">
        <v>808</v>
      </c>
      <c r="I163" s="38">
        <v>3.0</v>
      </c>
      <c r="J163" s="39">
        <f t="shared" si="50"/>
        <v>2</v>
      </c>
      <c r="K163" s="37" t="s">
        <v>809</v>
      </c>
      <c r="L163" s="38">
        <v>4.0</v>
      </c>
      <c r="M163" s="39">
        <f t="shared" si="55"/>
        <v>2.666666667</v>
      </c>
      <c r="N163" s="37" t="s">
        <v>810</v>
      </c>
      <c r="O163" s="38">
        <v>2.0</v>
      </c>
      <c r="P163" s="39">
        <f t="shared" si="58"/>
        <v>1.333333333</v>
      </c>
      <c r="Q163" s="37" t="s">
        <v>811</v>
      </c>
      <c r="R163" s="38">
        <v>4.0</v>
      </c>
      <c r="S163" s="39">
        <f t="shared" si="57"/>
        <v>2.666666667</v>
      </c>
      <c r="T163" s="40">
        <f t="shared" si="6"/>
        <v>16</v>
      </c>
      <c r="U163" s="41">
        <f>T163+T164</f>
        <v>28</v>
      </c>
      <c r="V163" s="42">
        <f>G163+G164+J163+J164+M163+M164+P163+P164+S163+S164</f>
        <v>18.66666667</v>
      </c>
      <c r="W163" s="16"/>
      <c r="X163" s="43"/>
      <c r="Y163" s="43"/>
      <c r="Z163" s="43"/>
    </row>
    <row r="164" ht="15.75" customHeight="1">
      <c r="A164" s="44"/>
      <c r="B164" s="45"/>
      <c r="C164" s="46">
        <v>1992.0</v>
      </c>
      <c r="D164" s="47" t="s">
        <v>25</v>
      </c>
      <c r="E164" s="48" t="s">
        <v>812</v>
      </c>
      <c r="F164" s="49">
        <v>3.0</v>
      </c>
      <c r="G164" s="50">
        <f t="shared" si="59"/>
        <v>2</v>
      </c>
      <c r="H164" s="48" t="s">
        <v>813</v>
      </c>
      <c r="I164" s="49">
        <v>3.0</v>
      </c>
      <c r="J164" s="50">
        <f t="shared" si="50"/>
        <v>2</v>
      </c>
      <c r="K164" s="48" t="s">
        <v>814</v>
      </c>
      <c r="L164" s="49">
        <v>3.0</v>
      </c>
      <c r="M164" s="50">
        <f t="shared" si="55"/>
        <v>2</v>
      </c>
      <c r="N164" s="48" t="s">
        <v>815</v>
      </c>
      <c r="O164" s="49">
        <v>3.0</v>
      </c>
      <c r="P164" s="50">
        <f t="shared" si="58"/>
        <v>2</v>
      </c>
      <c r="Q164" s="59" t="s">
        <v>35</v>
      </c>
      <c r="R164" s="49"/>
      <c r="S164" s="50">
        <f t="shared" si="57"/>
        <v>0</v>
      </c>
      <c r="T164" s="51">
        <f t="shared" si="6"/>
        <v>12</v>
      </c>
      <c r="U164" s="52"/>
      <c r="V164" s="42"/>
      <c r="W164" s="16"/>
      <c r="X164" s="43"/>
      <c r="Y164" s="43"/>
      <c r="Z164" s="43"/>
    </row>
    <row r="165" ht="24.75" customHeight="1">
      <c r="A165" s="71">
        <v>80.0</v>
      </c>
      <c r="B165" s="34" t="s">
        <v>816</v>
      </c>
      <c r="C165" s="35" t="s">
        <v>18</v>
      </c>
      <c r="D165" s="36" t="s">
        <v>19</v>
      </c>
      <c r="E165" s="37" t="s">
        <v>817</v>
      </c>
      <c r="F165" s="38">
        <v>3.0</v>
      </c>
      <c r="G165" s="39">
        <f t="shared" si="59"/>
        <v>2</v>
      </c>
      <c r="H165" s="37" t="s">
        <v>818</v>
      </c>
      <c r="I165" s="38">
        <v>4.0</v>
      </c>
      <c r="J165" s="39">
        <f t="shared" si="50"/>
        <v>2.666666667</v>
      </c>
      <c r="K165" s="67" t="s">
        <v>819</v>
      </c>
      <c r="L165" s="68">
        <v>3.0</v>
      </c>
      <c r="M165" s="39">
        <f t="shared" si="55"/>
        <v>2</v>
      </c>
      <c r="N165" s="37" t="s">
        <v>820</v>
      </c>
      <c r="O165" s="38">
        <v>4.0</v>
      </c>
      <c r="P165" s="39">
        <f t="shared" si="58"/>
        <v>2.666666667</v>
      </c>
      <c r="Q165" s="37" t="s">
        <v>821</v>
      </c>
      <c r="R165" s="38">
        <v>3.0</v>
      </c>
      <c r="S165" s="39">
        <f t="shared" si="57"/>
        <v>2</v>
      </c>
      <c r="T165" s="40">
        <f t="shared" si="6"/>
        <v>17</v>
      </c>
      <c r="U165" s="41">
        <f>T165+T166</f>
        <v>31</v>
      </c>
      <c r="V165" s="42">
        <f>G165+G166+J165+J166+M165+M166+P165+P166+S165+S166</f>
        <v>20.66666667</v>
      </c>
      <c r="W165" s="16"/>
      <c r="X165" s="43"/>
      <c r="Y165" s="43"/>
      <c r="Z165" s="43"/>
    </row>
    <row r="166" ht="15.75" customHeight="1">
      <c r="A166" s="73"/>
      <c r="B166" s="57"/>
      <c r="C166" s="46">
        <v>1996.0</v>
      </c>
      <c r="D166" s="47" t="s">
        <v>25</v>
      </c>
      <c r="E166" s="48" t="s">
        <v>822</v>
      </c>
      <c r="F166" s="49">
        <v>3.0</v>
      </c>
      <c r="G166" s="50">
        <f t="shared" si="59"/>
        <v>2</v>
      </c>
      <c r="H166" s="48" t="s">
        <v>823</v>
      </c>
      <c r="I166" s="49">
        <v>3.0</v>
      </c>
      <c r="J166" s="50">
        <f t="shared" si="50"/>
        <v>2</v>
      </c>
      <c r="K166" s="48" t="s">
        <v>824</v>
      </c>
      <c r="L166" s="49">
        <v>3.0</v>
      </c>
      <c r="M166" s="50">
        <f t="shared" si="55"/>
        <v>2</v>
      </c>
      <c r="N166" s="48" t="s">
        <v>825</v>
      </c>
      <c r="O166" s="49">
        <v>2.0</v>
      </c>
      <c r="P166" s="50">
        <f t="shared" si="58"/>
        <v>1.333333333</v>
      </c>
      <c r="Q166" s="48" t="s">
        <v>826</v>
      </c>
      <c r="R166" s="49">
        <v>3.0</v>
      </c>
      <c r="S166" s="50">
        <f t="shared" si="57"/>
        <v>2</v>
      </c>
      <c r="T166" s="51">
        <f t="shared" si="6"/>
        <v>14</v>
      </c>
      <c r="U166" s="52"/>
      <c r="V166" s="42"/>
      <c r="W166" s="16"/>
      <c r="X166" s="43"/>
      <c r="Y166" s="43"/>
      <c r="Z166" s="43"/>
    </row>
    <row r="167" ht="24.75" customHeight="1">
      <c r="A167" s="33">
        <v>81.0</v>
      </c>
      <c r="B167" s="34" t="s">
        <v>827</v>
      </c>
      <c r="C167" s="54"/>
      <c r="D167" s="36" t="s">
        <v>19</v>
      </c>
      <c r="E167" s="62" t="s">
        <v>828</v>
      </c>
      <c r="F167" s="63">
        <v>4.0</v>
      </c>
      <c r="G167" s="39">
        <f t="shared" ref="G167:G168" si="60">F167*45/60</f>
        <v>3</v>
      </c>
      <c r="H167" s="62" t="s">
        <v>829</v>
      </c>
      <c r="I167" s="63">
        <v>3.0</v>
      </c>
      <c r="J167" s="39">
        <f>I167*45/60</f>
        <v>2.25</v>
      </c>
      <c r="K167" s="62" t="s">
        <v>830</v>
      </c>
      <c r="L167" s="63">
        <v>3.0</v>
      </c>
      <c r="M167" s="39">
        <f t="shared" ref="M167:M168" si="61">L167*45/60</f>
        <v>2.25</v>
      </c>
      <c r="N167" s="62" t="s">
        <v>831</v>
      </c>
      <c r="O167" s="63">
        <v>3.0</v>
      </c>
      <c r="P167" s="39">
        <f>O167*45/60</f>
        <v>2.25</v>
      </c>
      <c r="Q167" s="62" t="s">
        <v>832</v>
      </c>
      <c r="R167" s="63">
        <v>4.0</v>
      </c>
      <c r="S167" s="39">
        <f t="shared" ref="S167:S168" si="62">R167*45/60</f>
        <v>3</v>
      </c>
      <c r="T167" s="40">
        <f t="shared" si="6"/>
        <v>17</v>
      </c>
      <c r="U167" s="41">
        <f>T167+T168</f>
        <v>31</v>
      </c>
      <c r="V167" s="42">
        <f>G167+G168+J167+J168+M167+M168+P167+P168+S167+S168</f>
        <v>22.91666667</v>
      </c>
      <c r="W167" s="16"/>
      <c r="X167" s="43"/>
      <c r="Y167" s="43"/>
      <c r="Z167" s="43"/>
    </row>
    <row r="168" ht="15.75" customHeight="1">
      <c r="A168" s="44"/>
      <c r="B168" s="45"/>
      <c r="C168" s="58"/>
      <c r="D168" s="47" t="s">
        <v>25</v>
      </c>
      <c r="E168" s="64" t="s">
        <v>833</v>
      </c>
      <c r="F168" s="65">
        <v>3.0</v>
      </c>
      <c r="G168" s="50">
        <f t="shared" si="60"/>
        <v>2.25</v>
      </c>
      <c r="H168" s="66" t="s">
        <v>580</v>
      </c>
      <c r="I168" s="49"/>
      <c r="J168" s="50">
        <f t="shared" ref="J168:J182" si="63">I168*40/60</f>
        <v>0</v>
      </c>
      <c r="K168" s="64" t="s">
        <v>834</v>
      </c>
      <c r="L168" s="65">
        <v>3.0</v>
      </c>
      <c r="M168" s="50">
        <f t="shared" si="61"/>
        <v>2.25</v>
      </c>
      <c r="N168" s="64" t="s">
        <v>835</v>
      </c>
      <c r="O168" s="65">
        <v>4.0</v>
      </c>
      <c r="P168" s="50">
        <f t="shared" ref="P168:P227" si="64">O168*40/60</f>
        <v>2.666666667</v>
      </c>
      <c r="Q168" s="64" t="s">
        <v>836</v>
      </c>
      <c r="R168" s="65">
        <v>4.0</v>
      </c>
      <c r="S168" s="50">
        <f t="shared" si="62"/>
        <v>3</v>
      </c>
      <c r="T168" s="51">
        <f t="shared" si="6"/>
        <v>14</v>
      </c>
      <c r="U168" s="52"/>
      <c r="V168" s="42"/>
      <c r="W168" s="16"/>
      <c r="X168" s="43"/>
      <c r="Y168" s="43"/>
      <c r="Z168" s="43"/>
    </row>
    <row r="169" ht="24.75" customHeight="1">
      <c r="A169" s="53">
        <v>82.0</v>
      </c>
      <c r="B169" s="34" t="s">
        <v>837</v>
      </c>
      <c r="C169" s="54"/>
      <c r="D169" s="36" t="s">
        <v>19</v>
      </c>
      <c r="E169" s="37" t="s">
        <v>838</v>
      </c>
      <c r="F169" s="38">
        <v>2.0</v>
      </c>
      <c r="G169" s="39">
        <f t="shared" ref="G169:G227" si="65">F169*40/60</f>
        <v>1.333333333</v>
      </c>
      <c r="H169" s="37" t="s">
        <v>839</v>
      </c>
      <c r="I169" s="38">
        <v>4.0</v>
      </c>
      <c r="J169" s="39">
        <f t="shared" si="63"/>
        <v>2.666666667</v>
      </c>
      <c r="K169" s="37" t="s">
        <v>840</v>
      </c>
      <c r="L169" s="38">
        <v>3.0</v>
      </c>
      <c r="M169" s="39">
        <f t="shared" ref="M169:M230" si="66">L169*40/60</f>
        <v>2</v>
      </c>
      <c r="N169" s="37" t="s">
        <v>841</v>
      </c>
      <c r="O169" s="38">
        <v>4.0</v>
      </c>
      <c r="P169" s="39">
        <f t="shared" si="64"/>
        <v>2.666666667</v>
      </c>
      <c r="Q169" s="37" t="s">
        <v>842</v>
      </c>
      <c r="R169" s="38">
        <v>4.0</v>
      </c>
      <c r="S169" s="39">
        <f t="shared" ref="S169:S206" si="67">R169*40/60</f>
        <v>2.666666667</v>
      </c>
      <c r="T169" s="40">
        <f t="shared" si="6"/>
        <v>17</v>
      </c>
      <c r="U169" s="41">
        <f>T169+T170</f>
        <v>31</v>
      </c>
      <c r="V169" s="42">
        <f>G169+G170+J169+J170+M169+M170+P169+P170+S169+S170</f>
        <v>20.66666667</v>
      </c>
      <c r="W169" s="16"/>
      <c r="X169" s="43"/>
      <c r="Y169" s="43"/>
      <c r="Z169" s="43"/>
    </row>
    <row r="170" ht="15.75" customHeight="1">
      <c r="A170" s="56"/>
      <c r="B170" s="45"/>
      <c r="C170" s="58"/>
      <c r="D170" s="47" t="s">
        <v>25</v>
      </c>
      <c r="E170" s="48" t="s">
        <v>843</v>
      </c>
      <c r="F170" s="49">
        <v>3.0</v>
      </c>
      <c r="G170" s="50">
        <f t="shared" si="65"/>
        <v>2</v>
      </c>
      <c r="H170" s="48" t="s">
        <v>844</v>
      </c>
      <c r="I170" s="49">
        <v>3.0</v>
      </c>
      <c r="J170" s="50">
        <f t="shared" si="63"/>
        <v>2</v>
      </c>
      <c r="K170" s="48" t="s">
        <v>845</v>
      </c>
      <c r="L170" s="49">
        <v>3.0</v>
      </c>
      <c r="M170" s="50">
        <f t="shared" si="66"/>
        <v>2</v>
      </c>
      <c r="N170" s="48" t="s">
        <v>846</v>
      </c>
      <c r="O170" s="49">
        <v>2.0</v>
      </c>
      <c r="P170" s="50">
        <f t="shared" si="64"/>
        <v>1.333333333</v>
      </c>
      <c r="Q170" s="48" t="s">
        <v>847</v>
      </c>
      <c r="R170" s="49">
        <v>3.0</v>
      </c>
      <c r="S170" s="50">
        <f t="shared" si="67"/>
        <v>2</v>
      </c>
      <c r="T170" s="51">
        <f t="shared" si="6"/>
        <v>14</v>
      </c>
      <c r="U170" s="52"/>
      <c r="V170" s="42"/>
      <c r="W170" s="16"/>
      <c r="X170" s="43"/>
      <c r="Y170" s="43"/>
      <c r="Z170" s="43"/>
    </row>
    <row r="171" ht="24.75" customHeight="1">
      <c r="A171" s="33">
        <v>83.0</v>
      </c>
      <c r="B171" s="34" t="s">
        <v>848</v>
      </c>
      <c r="C171" s="54"/>
      <c r="D171" s="36" t="s">
        <v>19</v>
      </c>
      <c r="E171" s="55" t="s">
        <v>35</v>
      </c>
      <c r="F171" s="38"/>
      <c r="G171" s="39">
        <f t="shared" si="65"/>
        <v>0</v>
      </c>
      <c r="H171" s="55" t="s">
        <v>35</v>
      </c>
      <c r="I171" s="38"/>
      <c r="J171" s="39">
        <f t="shared" si="63"/>
        <v>0</v>
      </c>
      <c r="K171" s="55" t="s">
        <v>35</v>
      </c>
      <c r="L171" s="38"/>
      <c r="M171" s="39">
        <f t="shared" si="66"/>
        <v>0</v>
      </c>
      <c r="N171" s="55" t="s">
        <v>35</v>
      </c>
      <c r="O171" s="38"/>
      <c r="P171" s="39">
        <f t="shared" si="64"/>
        <v>0</v>
      </c>
      <c r="Q171" s="55" t="s">
        <v>35</v>
      </c>
      <c r="R171" s="38"/>
      <c r="S171" s="39">
        <f t="shared" si="67"/>
        <v>0</v>
      </c>
      <c r="T171" s="40">
        <f t="shared" si="6"/>
        <v>0</v>
      </c>
      <c r="U171" s="41">
        <f>T171+T172</f>
        <v>19</v>
      </c>
      <c r="V171" s="42">
        <f>G171+G172+J171+J172+M171+M172+P171+P172+S171+S172</f>
        <v>12.66666667</v>
      </c>
      <c r="W171" s="16"/>
      <c r="X171" s="43"/>
      <c r="Y171" s="43"/>
      <c r="Z171" s="43"/>
    </row>
    <row r="172" ht="15.75" customHeight="1">
      <c r="A172" s="44"/>
      <c r="B172" s="45"/>
      <c r="C172" s="58"/>
      <c r="D172" s="47" t="s">
        <v>25</v>
      </c>
      <c r="E172" s="48" t="s">
        <v>849</v>
      </c>
      <c r="F172" s="49">
        <v>3.0</v>
      </c>
      <c r="G172" s="50">
        <f t="shared" si="65"/>
        <v>2</v>
      </c>
      <c r="H172" s="48" t="s">
        <v>850</v>
      </c>
      <c r="I172" s="49">
        <v>4.0</v>
      </c>
      <c r="J172" s="50">
        <f t="shared" si="63"/>
        <v>2.666666667</v>
      </c>
      <c r="K172" s="48" t="s">
        <v>851</v>
      </c>
      <c r="L172" s="49">
        <v>4.0</v>
      </c>
      <c r="M172" s="50">
        <f t="shared" si="66"/>
        <v>2.666666667</v>
      </c>
      <c r="N172" s="48" t="s">
        <v>852</v>
      </c>
      <c r="O172" s="49">
        <v>4.0</v>
      </c>
      <c r="P172" s="50">
        <f t="shared" si="64"/>
        <v>2.666666667</v>
      </c>
      <c r="Q172" s="48" t="s">
        <v>853</v>
      </c>
      <c r="R172" s="49">
        <v>4.0</v>
      </c>
      <c r="S172" s="50">
        <f t="shared" si="67"/>
        <v>2.666666667</v>
      </c>
      <c r="T172" s="51">
        <f t="shared" si="6"/>
        <v>19</v>
      </c>
      <c r="U172" s="52"/>
      <c r="V172" s="42"/>
      <c r="W172" s="16"/>
      <c r="X172" s="43"/>
      <c r="Y172" s="43"/>
      <c r="Z172" s="43"/>
    </row>
    <row r="173" ht="15.75" customHeight="1">
      <c r="A173" s="53">
        <v>84.0</v>
      </c>
      <c r="B173" s="34" t="s">
        <v>854</v>
      </c>
      <c r="C173" s="35" t="s">
        <v>18</v>
      </c>
      <c r="D173" s="36" t="s">
        <v>19</v>
      </c>
      <c r="E173" s="37" t="s">
        <v>855</v>
      </c>
      <c r="F173" s="38">
        <v>2.0</v>
      </c>
      <c r="G173" s="39">
        <f t="shared" si="65"/>
        <v>1.333333333</v>
      </c>
      <c r="H173" s="37" t="s">
        <v>856</v>
      </c>
      <c r="I173" s="68">
        <v>4.0</v>
      </c>
      <c r="J173" s="70">
        <f t="shared" si="63"/>
        <v>2.666666667</v>
      </c>
      <c r="K173" s="37" t="s">
        <v>857</v>
      </c>
      <c r="L173" s="38">
        <v>3.0</v>
      </c>
      <c r="M173" s="70">
        <f t="shared" si="66"/>
        <v>2</v>
      </c>
      <c r="N173" s="37" t="s">
        <v>858</v>
      </c>
      <c r="O173" s="38">
        <v>2.0</v>
      </c>
      <c r="P173" s="70">
        <f t="shared" si="64"/>
        <v>1.333333333</v>
      </c>
      <c r="Q173" s="67" t="s">
        <v>859</v>
      </c>
      <c r="R173" s="68">
        <v>4.0</v>
      </c>
      <c r="S173" s="39">
        <f t="shared" si="67"/>
        <v>2.666666667</v>
      </c>
      <c r="T173" s="40">
        <f t="shared" si="6"/>
        <v>15</v>
      </c>
      <c r="U173" s="41">
        <f>T173+T174</f>
        <v>29</v>
      </c>
      <c r="V173" s="42">
        <f>G173+G174+J173+J174+M173+M174+P173+P174+S173+S174</f>
        <v>19.33333333</v>
      </c>
      <c r="W173" s="16"/>
      <c r="X173" s="43"/>
      <c r="Y173" s="43"/>
      <c r="Z173" s="43"/>
    </row>
    <row r="174" ht="15.75" customHeight="1">
      <c r="A174" s="56"/>
      <c r="B174" s="45"/>
      <c r="C174" s="46">
        <v>1993.0</v>
      </c>
      <c r="D174" s="47" t="s">
        <v>25</v>
      </c>
      <c r="E174" s="48" t="s">
        <v>860</v>
      </c>
      <c r="F174" s="49">
        <v>3.0</v>
      </c>
      <c r="G174" s="50">
        <f t="shared" si="65"/>
        <v>2</v>
      </c>
      <c r="H174" s="48" t="s">
        <v>861</v>
      </c>
      <c r="I174" s="49">
        <v>3.0</v>
      </c>
      <c r="J174" s="50">
        <f t="shared" si="63"/>
        <v>2</v>
      </c>
      <c r="K174" s="48" t="s">
        <v>862</v>
      </c>
      <c r="L174" s="49">
        <v>2.0</v>
      </c>
      <c r="M174" s="50">
        <f t="shared" si="66"/>
        <v>1.333333333</v>
      </c>
      <c r="N174" s="48" t="s">
        <v>863</v>
      </c>
      <c r="O174" s="49">
        <v>3.0</v>
      </c>
      <c r="P174" s="50">
        <f t="shared" si="64"/>
        <v>2</v>
      </c>
      <c r="Q174" s="48" t="s">
        <v>864</v>
      </c>
      <c r="R174" s="49">
        <v>3.0</v>
      </c>
      <c r="S174" s="50">
        <f t="shared" si="67"/>
        <v>2</v>
      </c>
      <c r="T174" s="51">
        <f t="shared" si="6"/>
        <v>14</v>
      </c>
      <c r="U174" s="52"/>
      <c r="V174" s="42"/>
      <c r="W174" s="16"/>
      <c r="X174" s="43"/>
      <c r="Y174" s="43"/>
      <c r="Z174" s="43"/>
    </row>
    <row r="175" ht="24.75" customHeight="1">
      <c r="A175" s="33">
        <v>85.0</v>
      </c>
      <c r="B175" s="34" t="s">
        <v>865</v>
      </c>
      <c r="C175" s="35" t="s">
        <v>18</v>
      </c>
      <c r="D175" s="36" t="s">
        <v>19</v>
      </c>
      <c r="E175" s="89"/>
      <c r="F175" s="38"/>
      <c r="G175" s="39">
        <f t="shared" si="65"/>
        <v>0</v>
      </c>
      <c r="H175" s="37" t="s">
        <v>866</v>
      </c>
      <c r="I175" s="38">
        <v>4.0</v>
      </c>
      <c r="J175" s="39">
        <f t="shared" si="63"/>
        <v>2.666666667</v>
      </c>
      <c r="K175" s="37" t="s">
        <v>867</v>
      </c>
      <c r="L175" s="38">
        <v>4.0</v>
      </c>
      <c r="M175" s="39">
        <f t="shared" si="66"/>
        <v>2.666666667</v>
      </c>
      <c r="N175" s="37" t="s">
        <v>868</v>
      </c>
      <c r="O175" s="38">
        <v>4.0</v>
      </c>
      <c r="P175" s="39">
        <f t="shared" si="64"/>
        <v>2.666666667</v>
      </c>
      <c r="Q175" s="37" t="s">
        <v>869</v>
      </c>
      <c r="R175" s="38">
        <v>4.0</v>
      </c>
      <c r="S175" s="39">
        <f t="shared" si="67"/>
        <v>2.666666667</v>
      </c>
      <c r="T175" s="40">
        <f t="shared" si="6"/>
        <v>16</v>
      </c>
      <c r="U175" s="41">
        <f>T175+T176</f>
        <v>32</v>
      </c>
      <c r="V175" s="42">
        <f>G175+G176+J175+J176+M175+M176+P175+P176+S175+S176</f>
        <v>21.33333333</v>
      </c>
      <c r="W175" s="16"/>
      <c r="X175" s="43"/>
      <c r="Y175" s="43"/>
      <c r="Z175" s="43"/>
    </row>
    <row r="176" ht="15.75" customHeight="1">
      <c r="A176" s="44"/>
      <c r="B176" s="45"/>
      <c r="C176" s="46">
        <v>1993.0</v>
      </c>
      <c r="D176" s="47" t="s">
        <v>25</v>
      </c>
      <c r="E176" s="48" t="s">
        <v>870</v>
      </c>
      <c r="F176" s="49">
        <v>4.0</v>
      </c>
      <c r="G176" s="50">
        <f t="shared" si="65"/>
        <v>2.666666667</v>
      </c>
      <c r="H176" s="48" t="s">
        <v>871</v>
      </c>
      <c r="I176" s="49">
        <v>2.0</v>
      </c>
      <c r="J176" s="50">
        <f t="shared" si="63"/>
        <v>1.333333333</v>
      </c>
      <c r="K176" s="48" t="s">
        <v>872</v>
      </c>
      <c r="L176" s="49">
        <v>3.0</v>
      </c>
      <c r="M176" s="50">
        <f t="shared" si="66"/>
        <v>2</v>
      </c>
      <c r="N176" s="48" t="s">
        <v>873</v>
      </c>
      <c r="O176" s="49">
        <v>4.0</v>
      </c>
      <c r="P176" s="50">
        <f t="shared" si="64"/>
        <v>2.666666667</v>
      </c>
      <c r="Q176" s="48" t="s">
        <v>874</v>
      </c>
      <c r="R176" s="49">
        <v>3.0</v>
      </c>
      <c r="S176" s="50">
        <f t="shared" si="67"/>
        <v>2</v>
      </c>
      <c r="T176" s="51">
        <f t="shared" si="6"/>
        <v>16</v>
      </c>
      <c r="U176" s="52"/>
      <c r="V176" s="42"/>
      <c r="W176" s="16"/>
      <c r="X176" s="43"/>
      <c r="Y176" s="43"/>
      <c r="Z176" s="43"/>
    </row>
    <row r="177" ht="24.75" customHeight="1">
      <c r="A177" s="53">
        <v>86.0</v>
      </c>
      <c r="B177" s="34" t="s">
        <v>875</v>
      </c>
      <c r="C177" s="35" t="s">
        <v>18</v>
      </c>
      <c r="D177" s="36" t="s">
        <v>19</v>
      </c>
      <c r="E177" s="67" t="s">
        <v>876</v>
      </c>
      <c r="F177" s="68">
        <v>3.0</v>
      </c>
      <c r="G177" s="39">
        <f t="shared" si="65"/>
        <v>2</v>
      </c>
      <c r="H177" s="37" t="s">
        <v>877</v>
      </c>
      <c r="I177" s="38">
        <v>3.0</v>
      </c>
      <c r="J177" s="39">
        <f t="shared" si="63"/>
        <v>2</v>
      </c>
      <c r="K177" s="37" t="s">
        <v>878</v>
      </c>
      <c r="L177" s="38">
        <v>4.0</v>
      </c>
      <c r="M177" s="39">
        <f t="shared" si="66"/>
        <v>2.666666667</v>
      </c>
      <c r="N177" s="37" t="s">
        <v>879</v>
      </c>
      <c r="O177" s="38">
        <v>3.0</v>
      </c>
      <c r="P177" s="39">
        <f t="shared" si="64"/>
        <v>2</v>
      </c>
      <c r="Q177" s="67" t="s">
        <v>880</v>
      </c>
      <c r="R177" s="38">
        <v>3.0</v>
      </c>
      <c r="S177" s="39">
        <f t="shared" si="67"/>
        <v>2</v>
      </c>
      <c r="T177" s="40">
        <f t="shared" si="6"/>
        <v>16</v>
      </c>
      <c r="U177" s="41">
        <f>T177+T178</f>
        <v>32</v>
      </c>
      <c r="V177" s="42">
        <f>G177+G178+J177+J178+M177+M178+P177+P178+S177+S178</f>
        <v>21.33333333</v>
      </c>
      <c r="W177" s="16"/>
      <c r="X177" s="43"/>
      <c r="Y177" s="43"/>
      <c r="Z177" s="43"/>
    </row>
    <row r="178" ht="15.75" customHeight="1">
      <c r="A178" s="56"/>
      <c r="B178" s="45"/>
      <c r="C178" s="46">
        <v>1996.0</v>
      </c>
      <c r="D178" s="47" t="s">
        <v>25</v>
      </c>
      <c r="E178" s="48" t="s">
        <v>881</v>
      </c>
      <c r="F178" s="49">
        <v>3.0</v>
      </c>
      <c r="G178" s="50">
        <f t="shared" si="65"/>
        <v>2</v>
      </c>
      <c r="H178" s="48" t="s">
        <v>882</v>
      </c>
      <c r="I178" s="49">
        <v>4.0</v>
      </c>
      <c r="J178" s="50">
        <f t="shared" si="63"/>
        <v>2.666666667</v>
      </c>
      <c r="K178" s="48" t="s">
        <v>883</v>
      </c>
      <c r="L178" s="49">
        <v>3.0</v>
      </c>
      <c r="M178" s="50">
        <f t="shared" si="66"/>
        <v>2</v>
      </c>
      <c r="N178" s="48" t="s">
        <v>884</v>
      </c>
      <c r="O178" s="49">
        <v>3.0</v>
      </c>
      <c r="P178" s="50">
        <f t="shared" si="64"/>
        <v>2</v>
      </c>
      <c r="Q178" s="48" t="s">
        <v>885</v>
      </c>
      <c r="R178" s="49">
        <v>3.0</v>
      </c>
      <c r="S178" s="50">
        <f t="shared" si="67"/>
        <v>2</v>
      </c>
      <c r="T178" s="51">
        <f t="shared" si="6"/>
        <v>16</v>
      </c>
      <c r="U178" s="52"/>
      <c r="V178" s="42"/>
      <c r="W178" s="16"/>
      <c r="X178" s="43"/>
      <c r="Y178" s="43"/>
      <c r="Z178" s="43"/>
    </row>
    <row r="179" ht="24.75" customHeight="1">
      <c r="A179" s="33">
        <v>87.0</v>
      </c>
      <c r="B179" s="34" t="s">
        <v>886</v>
      </c>
      <c r="C179" s="54"/>
      <c r="D179" s="36" t="s">
        <v>19</v>
      </c>
      <c r="E179" s="55" t="s">
        <v>35</v>
      </c>
      <c r="F179" s="38"/>
      <c r="G179" s="39">
        <f t="shared" si="65"/>
        <v>0</v>
      </c>
      <c r="H179" s="75" t="s">
        <v>887</v>
      </c>
      <c r="I179" s="38">
        <v>4.0</v>
      </c>
      <c r="J179" s="39">
        <f t="shared" si="63"/>
        <v>2.666666667</v>
      </c>
      <c r="K179" s="75" t="s">
        <v>888</v>
      </c>
      <c r="L179" s="38">
        <v>4.0</v>
      </c>
      <c r="M179" s="39">
        <f t="shared" si="66"/>
        <v>2.666666667</v>
      </c>
      <c r="N179" s="75" t="s">
        <v>889</v>
      </c>
      <c r="O179" s="38">
        <v>4.0</v>
      </c>
      <c r="P179" s="39">
        <f t="shared" si="64"/>
        <v>2.666666667</v>
      </c>
      <c r="Q179" s="55" t="s">
        <v>35</v>
      </c>
      <c r="R179" s="38"/>
      <c r="S179" s="39">
        <f t="shared" si="67"/>
        <v>0</v>
      </c>
      <c r="T179" s="40">
        <f t="shared" si="6"/>
        <v>12</v>
      </c>
      <c r="U179" s="41">
        <f>T179+T180</f>
        <v>27</v>
      </c>
      <c r="V179" s="42">
        <f>G179+G180+J179+J180+M179+M180+P179+P180+S179+S180</f>
        <v>18</v>
      </c>
      <c r="W179" s="16"/>
      <c r="X179" s="43"/>
      <c r="Y179" s="43"/>
      <c r="Z179" s="43"/>
    </row>
    <row r="180" ht="15.75" customHeight="1">
      <c r="A180" s="44"/>
      <c r="B180" s="45"/>
      <c r="C180" s="58"/>
      <c r="D180" s="47" t="s">
        <v>25</v>
      </c>
      <c r="E180" s="76" t="s">
        <v>890</v>
      </c>
      <c r="F180" s="49">
        <v>3.0</v>
      </c>
      <c r="G180" s="50">
        <f t="shared" si="65"/>
        <v>2</v>
      </c>
      <c r="H180" s="80" t="s">
        <v>891</v>
      </c>
      <c r="I180" s="49">
        <v>2.0</v>
      </c>
      <c r="J180" s="50">
        <f t="shared" si="63"/>
        <v>1.333333333</v>
      </c>
      <c r="K180" s="48" t="s">
        <v>892</v>
      </c>
      <c r="L180" s="49">
        <v>3.0</v>
      </c>
      <c r="M180" s="50">
        <f t="shared" si="66"/>
        <v>2</v>
      </c>
      <c r="N180" s="48" t="s">
        <v>893</v>
      </c>
      <c r="O180" s="49">
        <v>4.0</v>
      </c>
      <c r="P180" s="50">
        <f t="shared" si="64"/>
        <v>2.666666667</v>
      </c>
      <c r="Q180" s="48" t="s">
        <v>894</v>
      </c>
      <c r="R180" s="49">
        <v>3.0</v>
      </c>
      <c r="S180" s="50">
        <f t="shared" si="67"/>
        <v>2</v>
      </c>
      <c r="T180" s="51">
        <f t="shared" si="6"/>
        <v>15</v>
      </c>
      <c r="U180" s="52"/>
      <c r="V180" s="42"/>
      <c r="W180" s="16"/>
      <c r="X180" s="43"/>
      <c r="Y180" s="43"/>
      <c r="Z180" s="43"/>
    </row>
    <row r="181" ht="24.75" customHeight="1">
      <c r="A181" s="53">
        <v>88.0</v>
      </c>
      <c r="B181" s="34" t="s">
        <v>895</v>
      </c>
      <c r="C181" s="35" t="s">
        <v>18</v>
      </c>
      <c r="D181" s="36" t="s">
        <v>19</v>
      </c>
      <c r="E181" s="67" t="s">
        <v>896</v>
      </c>
      <c r="F181" s="68">
        <v>3.0</v>
      </c>
      <c r="G181" s="39">
        <f t="shared" si="65"/>
        <v>2</v>
      </c>
      <c r="H181" s="67" t="s">
        <v>897</v>
      </c>
      <c r="I181" s="68">
        <v>4.0</v>
      </c>
      <c r="J181" s="39">
        <f t="shared" si="63"/>
        <v>2.666666667</v>
      </c>
      <c r="K181" s="37" t="s">
        <v>898</v>
      </c>
      <c r="L181" s="38">
        <v>4.0</v>
      </c>
      <c r="M181" s="39">
        <f t="shared" si="66"/>
        <v>2.666666667</v>
      </c>
      <c r="N181" s="37" t="s">
        <v>899</v>
      </c>
      <c r="O181" s="38">
        <v>3.0</v>
      </c>
      <c r="P181" s="39">
        <f t="shared" si="64"/>
        <v>2</v>
      </c>
      <c r="Q181" s="37" t="s">
        <v>900</v>
      </c>
      <c r="R181" s="38">
        <v>4.0</v>
      </c>
      <c r="S181" s="39">
        <f t="shared" si="67"/>
        <v>2.666666667</v>
      </c>
      <c r="T181" s="40">
        <f t="shared" si="6"/>
        <v>18</v>
      </c>
      <c r="U181" s="41">
        <f>T181+T182</f>
        <v>36</v>
      </c>
      <c r="V181" s="42">
        <f>G181+G182+J181+J182+M181+M182+P181+P182+S181+S182</f>
        <v>24</v>
      </c>
      <c r="W181" s="16"/>
      <c r="X181" s="43"/>
      <c r="Y181" s="43"/>
      <c r="Z181" s="43"/>
    </row>
    <row r="182" ht="15.75" customHeight="1">
      <c r="A182" s="56"/>
      <c r="B182" s="45"/>
      <c r="C182" s="46">
        <v>1994.0</v>
      </c>
      <c r="D182" s="47" t="s">
        <v>25</v>
      </c>
      <c r="E182" s="48" t="s">
        <v>901</v>
      </c>
      <c r="F182" s="49">
        <v>3.0</v>
      </c>
      <c r="G182" s="50">
        <f t="shared" si="65"/>
        <v>2</v>
      </c>
      <c r="H182" s="48" t="s">
        <v>902</v>
      </c>
      <c r="I182" s="49">
        <v>4.0</v>
      </c>
      <c r="J182" s="50">
        <f t="shared" si="63"/>
        <v>2.666666667</v>
      </c>
      <c r="K182" s="48" t="s">
        <v>903</v>
      </c>
      <c r="L182" s="49">
        <v>4.0</v>
      </c>
      <c r="M182" s="50">
        <f t="shared" si="66"/>
        <v>2.666666667</v>
      </c>
      <c r="N182" s="48" t="s">
        <v>904</v>
      </c>
      <c r="O182" s="49">
        <v>3.0</v>
      </c>
      <c r="P182" s="50">
        <f t="shared" si="64"/>
        <v>2</v>
      </c>
      <c r="Q182" s="48" t="s">
        <v>905</v>
      </c>
      <c r="R182" s="49">
        <v>4.0</v>
      </c>
      <c r="S182" s="50">
        <f t="shared" si="67"/>
        <v>2.666666667</v>
      </c>
      <c r="T182" s="51">
        <f t="shared" si="6"/>
        <v>18</v>
      </c>
      <c r="U182" s="52"/>
      <c r="V182" s="87"/>
      <c r="W182" s="16"/>
      <c r="X182" s="43"/>
      <c r="Y182" s="43"/>
      <c r="Z182" s="43"/>
    </row>
    <row r="183" ht="24.75" customHeight="1">
      <c r="A183" s="33">
        <v>89.0</v>
      </c>
      <c r="B183" s="34" t="s">
        <v>906</v>
      </c>
      <c r="C183" s="35" t="s">
        <v>18</v>
      </c>
      <c r="D183" s="36" t="s">
        <v>19</v>
      </c>
      <c r="E183" s="75" t="s">
        <v>907</v>
      </c>
      <c r="F183" s="38">
        <v>2.0</v>
      </c>
      <c r="G183" s="39">
        <f t="shared" si="65"/>
        <v>1.333333333</v>
      </c>
      <c r="H183" s="62" t="s">
        <v>908</v>
      </c>
      <c r="I183" s="63">
        <v>4.0</v>
      </c>
      <c r="J183" s="39">
        <f>I183*45/60</f>
        <v>3</v>
      </c>
      <c r="K183" s="37" t="s">
        <v>909</v>
      </c>
      <c r="L183" s="38">
        <v>4.0</v>
      </c>
      <c r="M183" s="39">
        <f t="shared" si="66"/>
        <v>2.666666667</v>
      </c>
      <c r="N183" s="75" t="s">
        <v>910</v>
      </c>
      <c r="O183" s="38">
        <v>4.0</v>
      </c>
      <c r="P183" s="39">
        <f t="shared" si="64"/>
        <v>2.666666667</v>
      </c>
      <c r="Q183" s="75" t="s">
        <v>911</v>
      </c>
      <c r="R183" s="38">
        <v>4.0</v>
      </c>
      <c r="S183" s="39">
        <f t="shared" si="67"/>
        <v>2.666666667</v>
      </c>
      <c r="T183" s="40">
        <f t="shared" si="6"/>
        <v>18</v>
      </c>
      <c r="U183" s="41">
        <f>T183+T184</f>
        <v>33</v>
      </c>
      <c r="V183" s="42">
        <f>G183+G184+J183+J184+M183+M184+P183+P184+S183+S184</f>
        <v>22.33333333</v>
      </c>
      <c r="W183" s="16"/>
      <c r="X183" s="43"/>
      <c r="Y183" s="43"/>
      <c r="Z183" s="43"/>
    </row>
    <row r="184" ht="15.75" customHeight="1">
      <c r="A184" s="44"/>
      <c r="B184" s="45"/>
      <c r="C184" s="46">
        <v>1995.0</v>
      </c>
      <c r="D184" s="47" t="s">
        <v>25</v>
      </c>
      <c r="E184" s="80" t="s">
        <v>912</v>
      </c>
      <c r="F184" s="49">
        <v>3.0</v>
      </c>
      <c r="G184" s="50">
        <f t="shared" si="65"/>
        <v>2</v>
      </c>
      <c r="H184" s="80" t="s">
        <v>913</v>
      </c>
      <c r="I184" s="49">
        <v>4.0</v>
      </c>
      <c r="J184" s="50">
        <f t="shared" ref="J184:J206" si="68">I184*40/60</f>
        <v>2.666666667</v>
      </c>
      <c r="K184" s="80" t="s">
        <v>914</v>
      </c>
      <c r="L184" s="49">
        <v>3.0</v>
      </c>
      <c r="M184" s="50">
        <f t="shared" si="66"/>
        <v>2</v>
      </c>
      <c r="N184" s="80" t="s">
        <v>915</v>
      </c>
      <c r="O184" s="49">
        <v>2.0</v>
      </c>
      <c r="P184" s="50">
        <f t="shared" si="64"/>
        <v>1.333333333</v>
      </c>
      <c r="Q184" s="80" t="s">
        <v>916</v>
      </c>
      <c r="R184" s="49">
        <v>3.0</v>
      </c>
      <c r="S184" s="50">
        <f t="shared" si="67"/>
        <v>2</v>
      </c>
      <c r="T184" s="51">
        <f t="shared" si="6"/>
        <v>15</v>
      </c>
      <c r="U184" s="52"/>
      <c r="V184" s="42"/>
      <c r="W184" s="77"/>
      <c r="X184" s="43"/>
      <c r="Y184" s="43"/>
      <c r="Z184" s="43"/>
    </row>
    <row r="185" ht="24.75" customHeight="1">
      <c r="A185" s="71">
        <v>90.0</v>
      </c>
      <c r="B185" s="34" t="s">
        <v>917</v>
      </c>
      <c r="C185" s="35" t="s">
        <v>18</v>
      </c>
      <c r="D185" s="36" t="s">
        <v>19</v>
      </c>
      <c r="E185" s="75" t="s">
        <v>918</v>
      </c>
      <c r="F185" s="38">
        <v>3.0</v>
      </c>
      <c r="G185" s="39">
        <f t="shared" si="65"/>
        <v>2</v>
      </c>
      <c r="H185" s="37" t="s">
        <v>919</v>
      </c>
      <c r="I185" s="38">
        <v>4.0</v>
      </c>
      <c r="J185" s="39">
        <f t="shared" si="68"/>
        <v>2.666666667</v>
      </c>
      <c r="K185" s="75" t="s">
        <v>920</v>
      </c>
      <c r="L185" s="38">
        <v>4.0</v>
      </c>
      <c r="M185" s="39">
        <f t="shared" si="66"/>
        <v>2.666666667</v>
      </c>
      <c r="N185" s="67" t="s">
        <v>921</v>
      </c>
      <c r="O185" s="38">
        <v>4.0</v>
      </c>
      <c r="P185" s="39">
        <f t="shared" si="64"/>
        <v>2.666666667</v>
      </c>
      <c r="Q185" s="75" t="s">
        <v>922</v>
      </c>
      <c r="R185" s="38">
        <v>4.0</v>
      </c>
      <c r="S185" s="39">
        <f t="shared" si="67"/>
        <v>2.666666667</v>
      </c>
      <c r="T185" s="40">
        <f t="shared" si="6"/>
        <v>19</v>
      </c>
      <c r="U185" s="41">
        <f>T185+T186</f>
        <v>35</v>
      </c>
      <c r="V185" s="42">
        <f>G185+G186+J185+J186+M185+M186+P185+P186+S185+S186</f>
        <v>23.33333333</v>
      </c>
      <c r="W185" s="16"/>
      <c r="X185" s="43"/>
      <c r="Y185" s="43"/>
      <c r="Z185" s="43"/>
    </row>
    <row r="186" ht="15.75" customHeight="1">
      <c r="A186" s="73"/>
      <c r="B186" s="45"/>
      <c r="C186" s="46">
        <v>1991.0</v>
      </c>
      <c r="D186" s="47" t="s">
        <v>25</v>
      </c>
      <c r="E186" s="48" t="s">
        <v>923</v>
      </c>
      <c r="F186" s="49">
        <v>3.0</v>
      </c>
      <c r="G186" s="50">
        <f t="shared" si="65"/>
        <v>2</v>
      </c>
      <c r="H186" s="48" t="s">
        <v>924</v>
      </c>
      <c r="I186" s="49">
        <v>3.0</v>
      </c>
      <c r="J186" s="50">
        <f t="shared" si="68"/>
        <v>2</v>
      </c>
      <c r="K186" s="48" t="s">
        <v>925</v>
      </c>
      <c r="L186" s="49">
        <v>3.0</v>
      </c>
      <c r="M186" s="50">
        <f t="shared" si="66"/>
        <v>2</v>
      </c>
      <c r="N186" s="48" t="s">
        <v>926</v>
      </c>
      <c r="O186" s="49">
        <v>4.0</v>
      </c>
      <c r="P186" s="50">
        <f t="shared" si="64"/>
        <v>2.666666667</v>
      </c>
      <c r="Q186" s="48" t="s">
        <v>927</v>
      </c>
      <c r="R186" s="49">
        <v>3.0</v>
      </c>
      <c r="S186" s="50">
        <f t="shared" si="67"/>
        <v>2</v>
      </c>
      <c r="T186" s="51">
        <f t="shared" si="6"/>
        <v>16</v>
      </c>
      <c r="U186" s="52"/>
      <c r="V186" s="42"/>
      <c r="W186" s="77"/>
      <c r="X186" s="43"/>
      <c r="Y186" s="43"/>
      <c r="Z186" s="43"/>
    </row>
    <row r="187" ht="24.75" customHeight="1">
      <c r="A187" s="33">
        <v>91.0</v>
      </c>
      <c r="B187" s="34" t="s">
        <v>928</v>
      </c>
      <c r="C187" s="54"/>
      <c r="D187" s="36" t="s">
        <v>19</v>
      </c>
      <c r="E187" s="67" t="s">
        <v>929</v>
      </c>
      <c r="F187" s="68">
        <v>3.0</v>
      </c>
      <c r="G187" s="70">
        <f t="shared" si="65"/>
        <v>2</v>
      </c>
      <c r="H187" s="37"/>
      <c r="I187" s="38"/>
      <c r="J187" s="39">
        <f t="shared" si="68"/>
        <v>0</v>
      </c>
      <c r="K187" s="37" t="s">
        <v>930</v>
      </c>
      <c r="L187" s="38">
        <v>3.0</v>
      </c>
      <c r="M187" s="39">
        <f t="shared" si="66"/>
        <v>2</v>
      </c>
      <c r="N187" s="37" t="s">
        <v>931</v>
      </c>
      <c r="O187" s="38">
        <v>4.0</v>
      </c>
      <c r="P187" s="39">
        <f t="shared" si="64"/>
        <v>2.666666667</v>
      </c>
      <c r="Q187" s="37" t="s">
        <v>932</v>
      </c>
      <c r="R187" s="38">
        <v>3.0</v>
      </c>
      <c r="S187" s="39">
        <f t="shared" si="67"/>
        <v>2</v>
      </c>
      <c r="T187" s="40">
        <f t="shared" si="6"/>
        <v>13</v>
      </c>
      <c r="U187" s="41">
        <f>T187+T188</f>
        <v>29</v>
      </c>
      <c r="V187" s="42">
        <f>G187+G188+J187+J188+M187+M188+P187+P188+S187+S188</f>
        <v>19.33333333</v>
      </c>
      <c r="W187" s="16"/>
      <c r="X187" s="43"/>
      <c r="Y187" s="43"/>
      <c r="Z187" s="43"/>
    </row>
    <row r="188" ht="15.75" customHeight="1">
      <c r="A188" s="44"/>
      <c r="B188" s="45"/>
      <c r="C188" s="58"/>
      <c r="D188" s="47" t="s">
        <v>25</v>
      </c>
      <c r="E188" s="48" t="s">
        <v>933</v>
      </c>
      <c r="F188" s="49">
        <v>3.0</v>
      </c>
      <c r="G188" s="50">
        <f t="shared" si="65"/>
        <v>2</v>
      </c>
      <c r="H188" s="48" t="s">
        <v>934</v>
      </c>
      <c r="I188" s="49">
        <v>4.0</v>
      </c>
      <c r="J188" s="50">
        <f t="shared" si="68"/>
        <v>2.666666667</v>
      </c>
      <c r="K188" s="48" t="s">
        <v>935</v>
      </c>
      <c r="L188" s="49">
        <v>3.0</v>
      </c>
      <c r="M188" s="50">
        <f t="shared" si="66"/>
        <v>2</v>
      </c>
      <c r="N188" s="48" t="s">
        <v>936</v>
      </c>
      <c r="O188" s="49">
        <v>3.0</v>
      </c>
      <c r="P188" s="50">
        <f t="shared" si="64"/>
        <v>2</v>
      </c>
      <c r="Q188" s="48" t="s">
        <v>937</v>
      </c>
      <c r="R188" s="49">
        <v>3.0</v>
      </c>
      <c r="S188" s="50">
        <f t="shared" si="67"/>
        <v>2</v>
      </c>
      <c r="T188" s="51">
        <f t="shared" si="6"/>
        <v>16</v>
      </c>
      <c r="U188" s="52"/>
      <c r="V188" s="42"/>
      <c r="W188" s="77"/>
      <c r="X188" s="43"/>
      <c r="Y188" s="43"/>
      <c r="Z188" s="43"/>
    </row>
    <row r="189" ht="24.75" customHeight="1">
      <c r="A189" s="53">
        <v>92.0</v>
      </c>
      <c r="B189" s="34" t="s">
        <v>938</v>
      </c>
      <c r="C189" s="54"/>
      <c r="D189" s="36" t="s">
        <v>19</v>
      </c>
      <c r="E189" s="37" t="s">
        <v>939</v>
      </c>
      <c r="F189" s="38">
        <v>3.0</v>
      </c>
      <c r="G189" s="39">
        <f t="shared" si="65"/>
        <v>2</v>
      </c>
      <c r="H189" s="37" t="s">
        <v>940</v>
      </c>
      <c r="I189" s="38">
        <v>3.0</v>
      </c>
      <c r="J189" s="39">
        <f t="shared" si="68"/>
        <v>2</v>
      </c>
      <c r="K189" s="37" t="s">
        <v>941</v>
      </c>
      <c r="L189" s="38">
        <v>4.0</v>
      </c>
      <c r="M189" s="39">
        <f t="shared" si="66"/>
        <v>2.666666667</v>
      </c>
      <c r="N189" s="37"/>
      <c r="O189" s="68"/>
      <c r="P189" s="70">
        <f t="shared" si="64"/>
        <v>0</v>
      </c>
      <c r="Q189" s="67" t="s">
        <v>942</v>
      </c>
      <c r="R189" s="68">
        <v>4.0</v>
      </c>
      <c r="S189" s="70">
        <f t="shared" si="67"/>
        <v>2.666666667</v>
      </c>
      <c r="T189" s="40">
        <f t="shared" si="6"/>
        <v>14</v>
      </c>
      <c r="U189" s="41">
        <f>T189+T190</f>
        <v>31</v>
      </c>
      <c r="V189" s="42">
        <f>G189+G190+J189+J190+M189+M190+P189+P190+S189+S190</f>
        <v>20.66666667</v>
      </c>
      <c r="W189" s="16"/>
      <c r="X189" s="43"/>
      <c r="Y189" s="43"/>
      <c r="Z189" s="43"/>
    </row>
    <row r="190" ht="15.75" customHeight="1">
      <c r="A190" s="56"/>
      <c r="B190" s="45"/>
      <c r="C190" s="88">
        <v>1978.0</v>
      </c>
      <c r="D190" s="47" t="s">
        <v>25</v>
      </c>
      <c r="E190" s="48" t="s">
        <v>943</v>
      </c>
      <c r="F190" s="49">
        <v>3.0</v>
      </c>
      <c r="G190" s="50">
        <f t="shared" si="65"/>
        <v>2</v>
      </c>
      <c r="H190" s="48" t="s">
        <v>944</v>
      </c>
      <c r="I190" s="49">
        <v>4.0</v>
      </c>
      <c r="J190" s="50">
        <f t="shared" si="68"/>
        <v>2.666666667</v>
      </c>
      <c r="K190" s="48" t="s">
        <v>945</v>
      </c>
      <c r="L190" s="49">
        <v>3.0</v>
      </c>
      <c r="M190" s="50">
        <f t="shared" si="66"/>
        <v>2</v>
      </c>
      <c r="N190" s="48" t="s">
        <v>946</v>
      </c>
      <c r="O190" s="49">
        <v>4.0</v>
      </c>
      <c r="P190" s="50">
        <f t="shared" si="64"/>
        <v>2.666666667</v>
      </c>
      <c r="Q190" s="48" t="s">
        <v>947</v>
      </c>
      <c r="R190" s="49">
        <v>3.0</v>
      </c>
      <c r="S190" s="50">
        <f t="shared" si="67"/>
        <v>2</v>
      </c>
      <c r="T190" s="51">
        <f t="shared" si="6"/>
        <v>17</v>
      </c>
      <c r="U190" s="52"/>
      <c r="V190" s="42"/>
      <c r="W190" s="77"/>
      <c r="X190" s="43"/>
      <c r="Y190" s="43"/>
      <c r="Z190" s="43"/>
    </row>
    <row r="191" ht="24.75" customHeight="1">
      <c r="A191" s="33">
        <v>93.0</v>
      </c>
      <c r="B191" s="34" t="s">
        <v>948</v>
      </c>
      <c r="C191" s="54"/>
      <c r="D191" s="36" t="s">
        <v>19</v>
      </c>
      <c r="E191" s="37"/>
      <c r="F191" s="68"/>
      <c r="G191" s="39">
        <f t="shared" si="65"/>
        <v>0</v>
      </c>
      <c r="H191" s="67" t="s">
        <v>949</v>
      </c>
      <c r="I191" s="38">
        <v>4.0</v>
      </c>
      <c r="J191" s="39">
        <f t="shared" si="68"/>
        <v>2.666666667</v>
      </c>
      <c r="K191" s="67" t="s">
        <v>950</v>
      </c>
      <c r="L191" s="68">
        <v>4.0</v>
      </c>
      <c r="M191" s="39">
        <f t="shared" si="66"/>
        <v>2.666666667</v>
      </c>
      <c r="N191" s="37" t="s">
        <v>951</v>
      </c>
      <c r="O191" s="68">
        <v>4.0</v>
      </c>
      <c r="P191" s="39">
        <f t="shared" si="64"/>
        <v>2.666666667</v>
      </c>
      <c r="Q191" s="37" t="s">
        <v>952</v>
      </c>
      <c r="R191" s="38">
        <v>4.0</v>
      </c>
      <c r="S191" s="39">
        <f t="shared" si="67"/>
        <v>2.666666667</v>
      </c>
      <c r="T191" s="40">
        <f t="shared" si="6"/>
        <v>16</v>
      </c>
      <c r="U191" s="41">
        <f>T191+T192</f>
        <v>34</v>
      </c>
      <c r="V191" s="42">
        <f>G191+G192+J191+J192+M191+M192+P191+P192+S191+S192</f>
        <v>22.66666667</v>
      </c>
      <c r="W191" s="16"/>
      <c r="X191" s="43"/>
      <c r="Y191" s="43"/>
      <c r="Z191" s="43"/>
    </row>
    <row r="192" ht="15.75" customHeight="1">
      <c r="A192" s="44"/>
      <c r="B192" s="45"/>
      <c r="C192" s="58"/>
      <c r="D192" s="47" t="s">
        <v>25</v>
      </c>
      <c r="E192" s="48" t="s">
        <v>953</v>
      </c>
      <c r="F192" s="49">
        <v>3.0</v>
      </c>
      <c r="G192" s="50">
        <f t="shared" si="65"/>
        <v>2</v>
      </c>
      <c r="H192" s="48" t="s">
        <v>954</v>
      </c>
      <c r="I192" s="49">
        <v>4.0</v>
      </c>
      <c r="J192" s="50">
        <f t="shared" si="68"/>
        <v>2.666666667</v>
      </c>
      <c r="K192" s="48" t="s">
        <v>955</v>
      </c>
      <c r="L192" s="49">
        <v>4.0</v>
      </c>
      <c r="M192" s="50">
        <f t="shared" si="66"/>
        <v>2.666666667</v>
      </c>
      <c r="N192" s="48" t="s">
        <v>956</v>
      </c>
      <c r="O192" s="49">
        <v>3.0</v>
      </c>
      <c r="P192" s="50">
        <f t="shared" si="64"/>
        <v>2</v>
      </c>
      <c r="Q192" s="48" t="s">
        <v>957</v>
      </c>
      <c r="R192" s="49">
        <v>4.0</v>
      </c>
      <c r="S192" s="50">
        <f t="shared" si="67"/>
        <v>2.666666667</v>
      </c>
      <c r="T192" s="51">
        <f t="shared" si="6"/>
        <v>18</v>
      </c>
      <c r="U192" s="52"/>
      <c r="V192" s="42"/>
      <c r="W192" s="77"/>
      <c r="X192" s="43"/>
      <c r="Y192" s="43"/>
      <c r="Z192" s="43"/>
    </row>
    <row r="193" ht="24.75" customHeight="1">
      <c r="A193" s="53">
        <v>94.0</v>
      </c>
      <c r="B193" s="34" t="s">
        <v>958</v>
      </c>
      <c r="C193" s="54"/>
      <c r="D193" s="36" t="s">
        <v>19</v>
      </c>
      <c r="E193" s="37" t="s">
        <v>959</v>
      </c>
      <c r="F193" s="38">
        <v>2.0</v>
      </c>
      <c r="G193" s="39">
        <f t="shared" si="65"/>
        <v>1.333333333</v>
      </c>
      <c r="H193" s="67" t="s">
        <v>960</v>
      </c>
      <c r="I193" s="38">
        <v>4.0</v>
      </c>
      <c r="J193" s="39">
        <f t="shared" si="68"/>
        <v>2.666666667</v>
      </c>
      <c r="K193" s="37" t="s">
        <v>961</v>
      </c>
      <c r="L193" s="38">
        <v>4.0</v>
      </c>
      <c r="M193" s="39">
        <f t="shared" si="66"/>
        <v>2.666666667</v>
      </c>
      <c r="N193" s="67" t="s">
        <v>962</v>
      </c>
      <c r="O193" s="68">
        <v>4.0</v>
      </c>
      <c r="P193" s="39">
        <f t="shared" si="64"/>
        <v>2.666666667</v>
      </c>
      <c r="Q193" s="37" t="s">
        <v>963</v>
      </c>
      <c r="R193" s="38">
        <v>4.0</v>
      </c>
      <c r="S193" s="39">
        <f t="shared" si="67"/>
        <v>2.666666667</v>
      </c>
      <c r="T193" s="40">
        <f t="shared" si="6"/>
        <v>18</v>
      </c>
      <c r="U193" s="41">
        <f>T193+T194</f>
        <v>34</v>
      </c>
      <c r="V193" s="42">
        <f>G193+G194+J193+J194+M193+M194+P193+P194+S193+S194</f>
        <v>22.66666667</v>
      </c>
      <c r="W193" s="16"/>
      <c r="X193" s="43"/>
      <c r="Y193" s="43"/>
      <c r="Z193" s="43"/>
    </row>
    <row r="194" ht="15.75" customHeight="1">
      <c r="A194" s="56"/>
      <c r="B194" s="45"/>
      <c r="C194" s="58"/>
      <c r="D194" s="47" t="s">
        <v>25</v>
      </c>
      <c r="E194" s="48" t="s">
        <v>964</v>
      </c>
      <c r="F194" s="49">
        <v>4.0</v>
      </c>
      <c r="G194" s="50">
        <f t="shared" si="65"/>
        <v>2.666666667</v>
      </c>
      <c r="H194" s="48" t="s">
        <v>965</v>
      </c>
      <c r="I194" s="49">
        <v>3.0</v>
      </c>
      <c r="J194" s="50">
        <f t="shared" si="68"/>
        <v>2</v>
      </c>
      <c r="K194" s="48" t="s">
        <v>966</v>
      </c>
      <c r="L194" s="49">
        <v>4.0</v>
      </c>
      <c r="M194" s="50">
        <f t="shared" si="66"/>
        <v>2.666666667</v>
      </c>
      <c r="N194" s="48" t="s">
        <v>967</v>
      </c>
      <c r="O194" s="49">
        <v>3.0</v>
      </c>
      <c r="P194" s="50">
        <f t="shared" si="64"/>
        <v>2</v>
      </c>
      <c r="Q194" s="48" t="s">
        <v>968</v>
      </c>
      <c r="R194" s="49">
        <v>2.0</v>
      </c>
      <c r="S194" s="50">
        <f t="shared" si="67"/>
        <v>1.333333333</v>
      </c>
      <c r="T194" s="51">
        <f t="shared" si="6"/>
        <v>16</v>
      </c>
      <c r="U194" s="52"/>
      <c r="V194" s="42"/>
      <c r="W194" s="77"/>
      <c r="X194" s="43"/>
      <c r="Y194" s="43"/>
      <c r="Z194" s="43"/>
    </row>
    <row r="195" ht="24.75" customHeight="1">
      <c r="A195" s="33">
        <v>95.0</v>
      </c>
      <c r="B195" s="34" t="s">
        <v>969</v>
      </c>
      <c r="C195" s="35" t="s">
        <v>18</v>
      </c>
      <c r="D195" s="36" t="s">
        <v>19</v>
      </c>
      <c r="E195" s="37"/>
      <c r="F195" s="38"/>
      <c r="G195" s="39">
        <f t="shared" si="65"/>
        <v>0</v>
      </c>
      <c r="H195" s="37" t="s">
        <v>970</v>
      </c>
      <c r="I195" s="38">
        <v>4.0</v>
      </c>
      <c r="J195" s="39">
        <f t="shared" si="68"/>
        <v>2.666666667</v>
      </c>
      <c r="K195" s="37" t="s">
        <v>971</v>
      </c>
      <c r="L195" s="38">
        <v>3.0</v>
      </c>
      <c r="M195" s="39">
        <f t="shared" si="66"/>
        <v>2</v>
      </c>
      <c r="N195" s="37" t="s">
        <v>972</v>
      </c>
      <c r="O195" s="38">
        <v>4.0</v>
      </c>
      <c r="P195" s="39">
        <f t="shared" si="64"/>
        <v>2.666666667</v>
      </c>
      <c r="Q195" s="37" t="s">
        <v>973</v>
      </c>
      <c r="R195" s="38">
        <v>3.0</v>
      </c>
      <c r="S195" s="39">
        <f t="shared" si="67"/>
        <v>2</v>
      </c>
      <c r="T195" s="40">
        <f t="shared" si="6"/>
        <v>14</v>
      </c>
      <c r="U195" s="41">
        <f>T195+T196</f>
        <v>31</v>
      </c>
      <c r="V195" s="42">
        <f>G195+G196+J195+J196+M195+M196+P195+P196+S195+S196</f>
        <v>20.66666667</v>
      </c>
      <c r="W195" s="16"/>
      <c r="X195" s="43"/>
      <c r="Y195" s="43"/>
      <c r="Z195" s="43"/>
    </row>
    <row r="196" ht="15.75" customHeight="1">
      <c r="A196" s="44"/>
      <c r="B196" s="45"/>
      <c r="C196" s="46">
        <v>1999.0</v>
      </c>
      <c r="D196" s="47" t="s">
        <v>25</v>
      </c>
      <c r="E196" s="48" t="s">
        <v>974</v>
      </c>
      <c r="F196" s="49">
        <v>3.0</v>
      </c>
      <c r="G196" s="50">
        <f t="shared" si="65"/>
        <v>2</v>
      </c>
      <c r="H196" s="48" t="s">
        <v>975</v>
      </c>
      <c r="I196" s="49">
        <v>3.0</v>
      </c>
      <c r="J196" s="50">
        <f t="shared" si="68"/>
        <v>2</v>
      </c>
      <c r="K196" s="48" t="s">
        <v>976</v>
      </c>
      <c r="L196" s="49">
        <v>3.0</v>
      </c>
      <c r="M196" s="50">
        <f t="shared" si="66"/>
        <v>2</v>
      </c>
      <c r="N196" s="48" t="s">
        <v>977</v>
      </c>
      <c r="O196" s="49">
        <v>4.0</v>
      </c>
      <c r="P196" s="50">
        <f t="shared" si="64"/>
        <v>2.666666667</v>
      </c>
      <c r="Q196" s="48" t="s">
        <v>978</v>
      </c>
      <c r="R196" s="49">
        <v>4.0</v>
      </c>
      <c r="S196" s="50">
        <f t="shared" si="67"/>
        <v>2.666666667</v>
      </c>
      <c r="T196" s="51">
        <f t="shared" si="6"/>
        <v>17</v>
      </c>
      <c r="U196" s="52"/>
      <c r="V196" s="42"/>
      <c r="W196" s="77"/>
      <c r="X196" s="43"/>
      <c r="Y196" s="43"/>
      <c r="Z196" s="43"/>
    </row>
    <row r="197" ht="24.75" customHeight="1">
      <c r="A197" s="53">
        <v>96.0</v>
      </c>
      <c r="B197" s="60" t="s">
        <v>979</v>
      </c>
      <c r="C197" s="35" t="s">
        <v>18</v>
      </c>
      <c r="D197" s="36" t="s">
        <v>19</v>
      </c>
      <c r="E197" s="37" t="s">
        <v>980</v>
      </c>
      <c r="F197" s="38">
        <v>3.0</v>
      </c>
      <c r="G197" s="39">
        <f t="shared" si="65"/>
        <v>2</v>
      </c>
      <c r="H197" s="37" t="s">
        <v>981</v>
      </c>
      <c r="I197" s="38">
        <v>4.0</v>
      </c>
      <c r="J197" s="39">
        <f t="shared" si="68"/>
        <v>2.666666667</v>
      </c>
      <c r="K197" s="37" t="s">
        <v>982</v>
      </c>
      <c r="L197" s="38">
        <v>4.0</v>
      </c>
      <c r="M197" s="39">
        <f t="shared" si="66"/>
        <v>2.666666667</v>
      </c>
      <c r="N197" s="37" t="s">
        <v>983</v>
      </c>
      <c r="O197" s="38">
        <v>4.0</v>
      </c>
      <c r="P197" s="39">
        <f t="shared" si="64"/>
        <v>2.666666667</v>
      </c>
      <c r="Q197" s="37" t="s">
        <v>984</v>
      </c>
      <c r="R197" s="38">
        <v>4.0</v>
      </c>
      <c r="S197" s="39">
        <f t="shared" si="67"/>
        <v>2.666666667</v>
      </c>
      <c r="T197" s="40">
        <f t="shared" si="6"/>
        <v>19</v>
      </c>
      <c r="U197" s="41">
        <f>T197+T198</f>
        <v>31</v>
      </c>
      <c r="V197" s="42">
        <f>G197+G198+J197+J198+M197+M198+P197+P198+S197+S198</f>
        <v>20.66666667</v>
      </c>
      <c r="W197" s="16"/>
      <c r="X197" s="43"/>
      <c r="Y197" s="43"/>
      <c r="Z197" s="43"/>
    </row>
    <row r="198" ht="15.75" customHeight="1">
      <c r="A198" s="56"/>
      <c r="B198" s="45"/>
      <c r="C198" s="46">
        <v>1997.0</v>
      </c>
      <c r="D198" s="47" t="s">
        <v>25</v>
      </c>
      <c r="E198" s="48" t="s">
        <v>985</v>
      </c>
      <c r="F198" s="49">
        <v>3.0</v>
      </c>
      <c r="G198" s="50">
        <f t="shared" si="65"/>
        <v>2</v>
      </c>
      <c r="H198" s="48" t="s">
        <v>986</v>
      </c>
      <c r="I198" s="49">
        <v>3.0</v>
      </c>
      <c r="J198" s="50">
        <f t="shared" si="68"/>
        <v>2</v>
      </c>
      <c r="K198" s="48" t="s">
        <v>987</v>
      </c>
      <c r="L198" s="49">
        <v>3.0</v>
      </c>
      <c r="M198" s="50">
        <f t="shared" si="66"/>
        <v>2</v>
      </c>
      <c r="N198" s="48" t="s">
        <v>988</v>
      </c>
      <c r="O198" s="49">
        <v>3.0</v>
      </c>
      <c r="P198" s="50">
        <f t="shared" si="64"/>
        <v>2</v>
      </c>
      <c r="Q198" s="48"/>
      <c r="R198" s="49"/>
      <c r="S198" s="50">
        <f t="shared" si="67"/>
        <v>0</v>
      </c>
      <c r="T198" s="51">
        <f t="shared" si="6"/>
        <v>12</v>
      </c>
      <c r="U198" s="52"/>
      <c r="V198" s="42"/>
      <c r="W198" s="16"/>
      <c r="X198" s="43"/>
      <c r="Y198" s="43"/>
      <c r="Z198" s="43"/>
    </row>
    <row r="199" ht="24.75" customHeight="1">
      <c r="A199" s="33">
        <v>97.0</v>
      </c>
      <c r="B199" s="34" t="s">
        <v>989</v>
      </c>
      <c r="C199" s="35" t="s">
        <v>18</v>
      </c>
      <c r="D199" s="36" t="s">
        <v>19</v>
      </c>
      <c r="E199" s="37" t="s">
        <v>990</v>
      </c>
      <c r="F199" s="38">
        <v>3.0</v>
      </c>
      <c r="G199" s="39">
        <f t="shared" si="65"/>
        <v>2</v>
      </c>
      <c r="H199" s="37" t="s">
        <v>991</v>
      </c>
      <c r="I199" s="38">
        <v>2.0</v>
      </c>
      <c r="J199" s="39">
        <f t="shared" si="68"/>
        <v>1.333333333</v>
      </c>
      <c r="K199" s="37"/>
      <c r="L199" s="68"/>
      <c r="M199" s="39">
        <f t="shared" si="66"/>
        <v>0</v>
      </c>
      <c r="N199" s="67" t="s">
        <v>992</v>
      </c>
      <c r="O199" s="38">
        <v>4.0</v>
      </c>
      <c r="P199" s="39">
        <f t="shared" si="64"/>
        <v>2.666666667</v>
      </c>
      <c r="Q199" s="37" t="s">
        <v>993</v>
      </c>
      <c r="R199" s="38">
        <v>3.0</v>
      </c>
      <c r="S199" s="39">
        <f t="shared" si="67"/>
        <v>2</v>
      </c>
      <c r="T199" s="40">
        <f t="shared" si="6"/>
        <v>12</v>
      </c>
      <c r="U199" s="41">
        <f>T199+T200</f>
        <v>24</v>
      </c>
      <c r="V199" s="42">
        <f>G199+G200+J199+J200+M199+M200+P199+P200+S199+S200</f>
        <v>16</v>
      </c>
      <c r="W199" s="16"/>
      <c r="X199" s="43"/>
      <c r="Y199" s="43"/>
      <c r="Z199" s="43"/>
    </row>
    <row r="200" ht="15.75" customHeight="1">
      <c r="A200" s="44"/>
      <c r="B200" s="45"/>
      <c r="C200" s="46">
        <v>1993.0</v>
      </c>
      <c r="D200" s="47" t="s">
        <v>25</v>
      </c>
      <c r="E200" s="48" t="s">
        <v>994</v>
      </c>
      <c r="F200" s="49">
        <v>2.0</v>
      </c>
      <c r="G200" s="50">
        <f t="shared" si="65"/>
        <v>1.333333333</v>
      </c>
      <c r="H200" s="48" t="s">
        <v>995</v>
      </c>
      <c r="I200" s="49">
        <v>4.0</v>
      </c>
      <c r="J200" s="50">
        <f t="shared" si="68"/>
        <v>2.666666667</v>
      </c>
      <c r="K200" s="48" t="s">
        <v>996</v>
      </c>
      <c r="L200" s="49">
        <v>3.0</v>
      </c>
      <c r="M200" s="50">
        <f t="shared" si="66"/>
        <v>2</v>
      </c>
      <c r="N200" s="48"/>
      <c r="O200" s="49"/>
      <c r="P200" s="50">
        <f t="shared" si="64"/>
        <v>0</v>
      </c>
      <c r="Q200" s="48" t="s">
        <v>997</v>
      </c>
      <c r="R200" s="49">
        <v>3.0</v>
      </c>
      <c r="S200" s="50">
        <f t="shared" si="67"/>
        <v>2</v>
      </c>
      <c r="T200" s="51">
        <f t="shared" si="6"/>
        <v>12</v>
      </c>
      <c r="U200" s="52"/>
      <c r="V200" s="87"/>
      <c r="W200" s="77"/>
      <c r="X200" s="43"/>
      <c r="Y200" s="43"/>
      <c r="Z200" s="43"/>
    </row>
    <row r="201" ht="24.75" customHeight="1">
      <c r="A201" s="53">
        <v>98.0</v>
      </c>
      <c r="B201" s="34" t="s">
        <v>998</v>
      </c>
      <c r="C201" s="54"/>
      <c r="D201" s="36" t="s">
        <v>19</v>
      </c>
      <c r="E201" s="37" t="s">
        <v>999</v>
      </c>
      <c r="F201" s="38">
        <v>3.0</v>
      </c>
      <c r="G201" s="39">
        <f t="shared" si="65"/>
        <v>2</v>
      </c>
      <c r="H201" s="37" t="s">
        <v>1000</v>
      </c>
      <c r="I201" s="38">
        <v>2.0</v>
      </c>
      <c r="J201" s="39">
        <f t="shared" si="68"/>
        <v>1.333333333</v>
      </c>
      <c r="K201" s="37" t="s">
        <v>1001</v>
      </c>
      <c r="L201" s="38">
        <v>3.0</v>
      </c>
      <c r="M201" s="39">
        <f t="shared" si="66"/>
        <v>2</v>
      </c>
      <c r="N201" s="37" t="s">
        <v>1002</v>
      </c>
      <c r="O201" s="38">
        <v>3.0</v>
      </c>
      <c r="P201" s="39">
        <f t="shared" si="64"/>
        <v>2</v>
      </c>
      <c r="Q201" s="37" t="s">
        <v>1003</v>
      </c>
      <c r="R201" s="38">
        <v>4.0</v>
      </c>
      <c r="S201" s="39">
        <f t="shared" si="67"/>
        <v>2.666666667</v>
      </c>
      <c r="T201" s="40">
        <f t="shared" si="6"/>
        <v>15</v>
      </c>
      <c r="U201" s="41">
        <f>T201+T202</f>
        <v>32</v>
      </c>
      <c r="V201" s="42">
        <f>G201+G202+J201+J202+M201+M202+P201+P202+S201+S202</f>
        <v>21.33333333</v>
      </c>
      <c r="W201" s="16"/>
      <c r="X201" s="43"/>
      <c r="Y201" s="43"/>
      <c r="Z201" s="43"/>
    </row>
    <row r="202" ht="15.75" customHeight="1">
      <c r="A202" s="56"/>
      <c r="B202" s="45"/>
      <c r="C202" s="58"/>
      <c r="D202" s="47" t="s">
        <v>25</v>
      </c>
      <c r="E202" s="76" t="s">
        <v>1004</v>
      </c>
      <c r="F202" s="49">
        <v>3.0</v>
      </c>
      <c r="G202" s="50">
        <f t="shared" si="65"/>
        <v>2</v>
      </c>
      <c r="H202" s="48" t="s">
        <v>1005</v>
      </c>
      <c r="I202" s="49">
        <v>4.0</v>
      </c>
      <c r="J202" s="50">
        <f t="shared" si="68"/>
        <v>2.666666667</v>
      </c>
      <c r="K202" s="76" t="s">
        <v>1004</v>
      </c>
      <c r="L202" s="49">
        <v>3.0</v>
      </c>
      <c r="M202" s="50">
        <f t="shared" si="66"/>
        <v>2</v>
      </c>
      <c r="N202" s="76" t="s">
        <v>1004</v>
      </c>
      <c r="O202" s="49">
        <v>3.0</v>
      </c>
      <c r="P202" s="50">
        <f t="shared" si="64"/>
        <v>2</v>
      </c>
      <c r="Q202" s="76" t="s">
        <v>1004</v>
      </c>
      <c r="R202" s="49">
        <v>4.0</v>
      </c>
      <c r="S202" s="50">
        <f t="shared" si="67"/>
        <v>2.666666667</v>
      </c>
      <c r="T202" s="51">
        <f t="shared" si="6"/>
        <v>17</v>
      </c>
      <c r="U202" s="52"/>
      <c r="V202" s="42"/>
      <c r="W202" s="77"/>
      <c r="X202" s="43"/>
      <c r="Y202" s="43"/>
      <c r="Z202" s="43"/>
    </row>
    <row r="203" ht="24.75" customHeight="1">
      <c r="A203" s="33">
        <v>99.0</v>
      </c>
      <c r="B203" s="34" t="s">
        <v>1006</v>
      </c>
      <c r="C203" s="35" t="s">
        <v>18</v>
      </c>
      <c r="D203" s="36" t="s">
        <v>19</v>
      </c>
      <c r="E203" s="89"/>
      <c r="F203" s="38"/>
      <c r="G203" s="39">
        <f t="shared" si="65"/>
        <v>0</v>
      </c>
      <c r="H203" s="37" t="s">
        <v>1007</v>
      </c>
      <c r="I203" s="38">
        <v>4.0</v>
      </c>
      <c r="J203" s="39">
        <f t="shared" si="68"/>
        <v>2.666666667</v>
      </c>
      <c r="K203" s="37" t="s">
        <v>1008</v>
      </c>
      <c r="L203" s="38">
        <v>3.0</v>
      </c>
      <c r="M203" s="39">
        <f t="shared" si="66"/>
        <v>2</v>
      </c>
      <c r="N203" s="37" t="s">
        <v>1009</v>
      </c>
      <c r="O203" s="38">
        <v>4.0</v>
      </c>
      <c r="P203" s="39">
        <f t="shared" si="64"/>
        <v>2.666666667</v>
      </c>
      <c r="Q203" s="75" t="s">
        <v>1010</v>
      </c>
      <c r="R203" s="38">
        <v>4.0</v>
      </c>
      <c r="S203" s="39">
        <f t="shared" si="67"/>
        <v>2.666666667</v>
      </c>
      <c r="T203" s="40">
        <f t="shared" si="6"/>
        <v>15</v>
      </c>
      <c r="U203" s="41">
        <f>T203+T204</f>
        <v>31</v>
      </c>
      <c r="V203" s="42">
        <f>G203+G204+J203+J204+M203+M204+P203+P204+S203+S204</f>
        <v>20.66666667</v>
      </c>
      <c r="W203" s="16"/>
      <c r="X203" s="43"/>
      <c r="Y203" s="43"/>
      <c r="Z203" s="43"/>
    </row>
    <row r="204" ht="15.75" customHeight="1">
      <c r="A204" s="44"/>
      <c r="B204" s="45"/>
      <c r="C204" s="46">
        <v>1995.0</v>
      </c>
      <c r="D204" s="47" t="s">
        <v>25</v>
      </c>
      <c r="E204" s="80" t="s">
        <v>1011</v>
      </c>
      <c r="F204" s="49">
        <v>3.0</v>
      </c>
      <c r="G204" s="50">
        <f t="shared" si="65"/>
        <v>2</v>
      </c>
      <c r="H204" s="48" t="s">
        <v>1012</v>
      </c>
      <c r="I204" s="49">
        <v>3.0</v>
      </c>
      <c r="J204" s="50">
        <f t="shared" si="68"/>
        <v>2</v>
      </c>
      <c r="K204" s="48" t="s">
        <v>1013</v>
      </c>
      <c r="L204" s="49">
        <v>3.0</v>
      </c>
      <c r="M204" s="50">
        <f t="shared" si="66"/>
        <v>2</v>
      </c>
      <c r="N204" s="80" t="s">
        <v>1014</v>
      </c>
      <c r="O204" s="49">
        <v>4.0</v>
      </c>
      <c r="P204" s="50">
        <f t="shared" si="64"/>
        <v>2.666666667</v>
      </c>
      <c r="Q204" s="48" t="s">
        <v>1015</v>
      </c>
      <c r="R204" s="49">
        <v>3.0</v>
      </c>
      <c r="S204" s="50">
        <f t="shared" si="67"/>
        <v>2</v>
      </c>
      <c r="T204" s="51">
        <f t="shared" si="6"/>
        <v>16</v>
      </c>
      <c r="U204" s="52"/>
      <c r="V204" s="42"/>
      <c r="W204" s="77"/>
      <c r="X204" s="43"/>
      <c r="Y204" s="43"/>
      <c r="Z204" s="43"/>
    </row>
    <row r="205" ht="24.75" customHeight="1">
      <c r="A205" s="71">
        <v>100.0</v>
      </c>
      <c r="B205" s="34" t="s">
        <v>1016</v>
      </c>
      <c r="C205" s="54"/>
      <c r="D205" s="36" t="s">
        <v>19</v>
      </c>
      <c r="E205" s="37" t="s">
        <v>1017</v>
      </c>
      <c r="F205" s="38">
        <v>3.0</v>
      </c>
      <c r="G205" s="39">
        <f t="shared" si="65"/>
        <v>2</v>
      </c>
      <c r="H205" s="37" t="s">
        <v>1018</v>
      </c>
      <c r="I205" s="38">
        <v>4.0</v>
      </c>
      <c r="J205" s="39">
        <f t="shared" si="68"/>
        <v>2.666666667</v>
      </c>
      <c r="K205" s="37" t="s">
        <v>1019</v>
      </c>
      <c r="L205" s="38">
        <v>4.0</v>
      </c>
      <c r="M205" s="39">
        <f t="shared" si="66"/>
        <v>2.666666667</v>
      </c>
      <c r="N205" s="37" t="s">
        <v>1020</v>
      </c>
      <c r="O205" s="38">
        <v>4.0</v>
      </c>
      <c r="P205" s="39">
        <f t="shared" si="64"/>
        <v>2.666666667</v>
      </c>
      <c r="Q205" s="37" t="s">
        <v>1021</v>
      </c>
      <c r="R205" s="38">
        <v>4.0</v>
      </c>
      <c r="S205" s="39">
        <f t="shared" si="67"/>
        <v>2.666666667</v>
      </c>
      <c r="T205" s="40">
        <f t="shared" si="6"/>
        <v>19</v>
      </c>
      <c r="U205" s="41">
        <f>T205+T206</f>
        <v>37</v>
      </c>
      <c r="V205" s="42">
        <f>G205+G206+J205+J206+M205+M206+P205+P206+S205+S206</f>
        <v>24.66666667</v>
      </c>
      <c r="W205" s="16"/>
      <c r="X205" s="43"/>
      <c r="Y205" s="43"/>
      <c r="Z205" s="43"/>
    </row>
    <row r="206" ht="15.75" customHeight="1">
      <c r="A206" s="73"/>
      <c r="B206" s="45"/>
      <c r="C206" s="58"/>
      <c r="D206" s="47" t="s">
        <v>25</v>
      </c>
      <c r="E206" s="48" t="s">
        <v>1022</v>
      </c>
      <c r="F206" s="49">
        <v>4.0</v>
      </c>
      <c r="G206" s="50">
        <f t="shared" si="65"/>
        <v>2.666666667</v>
      </c>
      <c r="H206" s="48" t="s">
        <v>1023</v>
      </c>
      <c r="I206" s="49">
        <v>4.0</v>
      </c>
      <c r="J206" s="50">
        <f t="shared" si="68"/>
        <v>2.666666667</v>
      </c>
      <c r="K206" s="48" t="s">
        <v>1024</v>
      </c>
      <c r="L206" s="49">
        <v>3.0</v>
      </c>
      <c r="M206" s="50">
        <f t="shared" si="66"/>
        <v>2</v>
      </c>
      <c r="N206" s="48" t="s">
        <v>1025</v>
      </c>
      <c r="O206" s="49">
        <v>4.0</v>
      </c>
      <c r="P206" s="50">
        <f t="shared" si="64"/>
        <v>2.666666667</v>
      </c>
      <c r="Q206" s="48" t="s">
        <v>1026</v>
      </c>
      <c r="R206" s="49">
        <v>3.0</v>
      </c>
      <c r="S206" s="50">
        <f t="shared" si="67"/>
        <v>2</v>
      </c>
      <c r="T206" s="51">
        <f t="shared" si="6"/>
        <v>18</v>
      </c>
      <c r="U206" s="52"/>
      <c r="V206" s="42"/>
      <c r="W206" s="77"/>
      <c r="X206" s="43"/>
      <c r="Y206" s="43"/>
      <c r="Z206" s="43"/>
    </row>
    <row r="207" ht="24.75" customHeight="1">
      <c r="A207" s="33">
        <v>101.0</v>
      </c>
      <c r="B207" s="34" t="s">
        <v>1027</v>
      </c>
      <c r="C207" s="54"/>
      <c r="D207" s="36" t="s">
        <v>19</v>
      </c>
      <c r="E207" s="37" t="s">
        <v>1028</v>
      </c>
      <c r="F207" s="38">
        <v>3.0</v>
      </c>
      <c r="G207" s="39">
        <f t="shared" si="65"/>
        <v>2</v>
      </c>
      <c r="H207" s="62" t="s">
        <v>1029</v>
      </c>
      <c r="I207" s="63">
        <v>4.0</v>
      </c>
      <c r="J207" s="39">
        <v>3.0</v>
      </c>
      <c r="K207" s="37" t="s">
        <v>1030</v>
      </c>
      <c r="L207" s="38">
        <v>4.0</v>
      </c>
      <c r="M207" s="39">
        <f t="shared" si="66"/>
        <v>2.666666667</v>
      </c>
      <c r="N207" s="67" t="s">
        <v>1031</v>
      </c>
      <c r="O207" s="68">
        <v>4.0</v>
      </c>
      <c r="P207" s="39">
        <f t="shared" si="64"/>
        <v>2.666666667</v>
      </c>
      <c r="Q207" s="78" t="s">
        <v>1032</v>
      </c>
      <c r="R207" s="79">
        <v>4.0</v>
      </c>
      <c r="S207" s="39">
        <f>R207*45/60</f>
        <v>3</v>
      </c>
      <c r="T207" s="40">
        <f t="shared" si="6"/>
        <v>19</v>
      </c>
      <c r="U207" s="41">
        <f>T207+T208</f>
        <v>34</v>
      </c>
      <c r="V207" s="42">
        <f>G207+G208+J207+J208+M207+M208+P207+P208+S207+S208</f>
        <v>23.33333333</v>
      </c>
      <c r="W207" s="16"/>
      <c r="X207" s="43"/>
      <c r="Y207" s="43"/>
      <c r="Z207" s="43"/>
    </row>
    <row r="208" ht="15.75" customHeight="1">
      <c r="A208" s="44"/>
      <c r="B208" s="45"/>
      <c r="C208" s="58"/>
      <c r="D208" s="47" t="s">
        <v>25</v>
      </c>
      <c r="E208" s="48" t="s">
        <v>1033</v>
      </c>
      <c r="F208" s="49">
        <v>4.0</v>
      </c>
      <c r="G208" s="50">
        <f t="shared" si="65"/>
        <v>2.666666667</v>
      </c>
      <c r="H208" s="48" t="s">
        <v>1034</v>
      </c>
      <c r="I208" s="49">
        <v>4.0</v>
      </c>
      <c r="J208" s="50">
        <f t="shared" ref="J208:J226" si="69">I208*40/60</f>
        <v>2.666666667</v>
      </c>
      <c r="K208" s="48" t="s">
        <v>1035</v>
      </c>
      <c r="L208" s="49">
        <v>3.0</v>
      </c>
      <c r="M208" s="50">
        <f t="shared" si="66"/>
        <v>2</v>
      </c>
      <c r="N208" s="48" t="s">
        <v>1036</v>
      </c>
      <c r="O208" s="49">
        <v>4.0</v>
      </c>
      <c r="P208" s="50">
        <f t="shared" si="64"/>
        <v>2.666666667</v>
      </c>
      <c r="Q208" s="48"/>
      <c r="R208" s="49"/>
      <c r="S208" s="50">
        <f t="shared" ref="S208:S231" si="70">R208*40/60</f>
        <v>0</v>
      </c>
      <c r="T208" s="51">
        <f t="shared" si="6"/>
        <v>15</v>
      </c>
      <c r="U208" s="52"/>
      <c r="V208" s="42"/>
      <c r="W208" s="16"/>
      <c r="X208" s="43"/>
      <c r="Y208" s="43"/>
      <c r="Z208" s="43"/>
    </row>
    <row r="209" ht="24.75" customHeight="1">
      <c r="A209" s="53">
        <v>102.0</v>
      </c>
      <c r="B209" s="34" t="s">
        <v>1037</v>
      </c>
      <c r="C209" s="35" t="s">
        <v>18</v>
      </c>
      <c r="D209" s="36" t="s">
        <v>19</v>
      </c>
      <c r="E209" s="37" t="s">
        <v>1038</v>
      </c>
      <c r="F209" s="38">
        <v>3.0</v>
      </c>
      <c r="G209" s="39">
        <f t="shared" si="65"/>
        <v>2</v>
      </c>
      <c r="H209" s="37" t="s">
        <v>1039</v>
      </c>
      <c r="I209" s="38">
        <v>4.0</v>
      </c>
      <c r="J209" s="39">
        <f t="shared" si="69"/>
        <v>2.666666667</v>
      </c>
      <c r="K209" s="37" t="s">
        <v>1040</v>
      </c>
      <c r="L209" s="38">
        <v>3.0</v>
      </c>
      <c r="M209" s="39">
        <f t="shared" si="66"/>
        <v>2</v>
      </c>
      <c r="N209" s="37" t="s">
        <v>1041</v>
      </c>
      <c r="O209" s="38">
        <v>4.0</v>
      </c>
      <c r="P209" s="39">
        <f t="shared" si="64"/>
        <v>2.666666667</v>
      </c>
      <c r="Q209" s="37" t="s">
        <v>1042</v>
      </c>
      <c r="R209" s="38">
        <v>3.0</v>
      </c>
      <c r="S209" s="39">
        <f t="shared" si="70"/>
        <v>2</v>
      </c>
      <c r="T209" s="40">
        <f t="shared" si="6"/>
        <v>17</v>
      </c>
      <c r="U209" s="41">
        <f>T209+T210</f>
        <v>28</v>
      </c>
      <c r="V209" s="42">
        <f>G209+G210+J209+J210+M209+M210+P209+P210+S209+S210</f>
        <v>18.66666667</v>
      </c>
      <c r="W209" s="16"/>
      <c r="X209" s="43"/>
      <c r="Y209" s="43"/>
      <c r="Z209" s="43"/>
    </row>
    <row r="210" ht="15.75" customHeight="1">
      <c r="A210" s="56"/>
      <c r="B210" s="45"/>
      <c r="C210" s="46">
        <v>1994.0</v>
      </c>
      <c r="D210" s="47" t="s">
        <v>25</v>
      </c>
      <c r="E210" s="48" t="s">
        <v>1043</v>
      </c>
      <c r="F210" s="49">
        <v>3.0</v>
      </c>
      <c r="G210" s="50">
        <f t="shared" si="65"/>
        <v>2</v>
      </c>
      <c r="H210" s="48" t="s">
        <v>1044</v>
      </c>
      <c r="I210" s="49">
        <v>3.0</v>
      </c>
      <c r="J210" s="50">
        <f t="shared" si="69"/>
        <v>2</v>
      </c>
      <c r="K210" s="48"/>
      <c r="L210" s="49"/>
      <c r="M210" s="50">
        <f t="shared" si="66"/>
        <v>0</v>
      </c>
      <c r="N210" s="48" t="s">
        <v>1045</v>
      </c>
      <c r="O210" s="49">
        <v>3.0</v>
      </c>
      <c r="P210" s="50">
        <f t="shared" si="64"/>
        <v>2</v>
      </c>
      <c r="Q210" s="48" t="s">
        <v>1046</v>
      </c>
      <c r="R210" s="49">
        <v>2.0</v>
      </c>
      <c r="S210" s="50">
        <f t="shared" si="70"/>
        <v>1.333333333</v>
      </c>
      <c r="T210" s="51">
        <f t="shared" si="6"/>
        <v>11</v>
      </c>
      <c r="U210" s="52"/>
      <c r="V210" s="42"/>
      <c r="W210" s="77"/>
      <c r="X210" s="43"/>
      <c r="Y210" s="43"/>
      <c r="Z210" s="43"/>
    </row>
    <row r="211" ht="24.75" customHeight="1">
      <c r="A211" s="33">
        <v>103.0</v>
      </c>
      <c r="B211" s="34" t="s">
        <v>1047</v>
      </c>
      <c r="C211" s="54"/>
      <c r="D211" s="36" t="s">
        <v>19</v>
      </c>
      <c r="E211" s="37" t="s">
        <v>1048</v>
      </c>
      <c r="F211" s="38">
        <v>4.0</v>
      </c>
      <c r="G211" s="39">
        <f t="shared" si="65"/>
        <v>2.666666667</v>
      </c>
      <c r="H211" s="37" t="s">
        <v>1049</v>
      </c>
      <c r="I211" s="38">
        <v>4.0</v>
      </c>
      <c r="J211" s="39">
        <f t="shared" si="69"/>
        <v>2.666666667</v>
      </c>
      <c r="K211" s="37"/>
      <c r="L211" s="38"/>
      <c r="M211" s="39">
        <f t="shared" si="66"/>
        <v>0</v>
      </c>
      <c r="N211" s="37" t="s">
        <v>1050</v>
      </c>
      <c r="O211" s="38">
        <v>4.0</v>
      </c>
      <c r="P211" s="39">
        <f t="shared" si="64"/>
        <v>2.666666667</v>
      </c>
      <c r="Q211" s="37" t="s">
        <v>1051</v>
      </c>
      <c r="R211" s="38">
        <v>4.0</v>
      </c>
      <c r="S211" s="39">
        <f t="shared" si="70"/>
        <v>2.666666667</v>
      </c>
      <c r="T211" s="40">
        <f t="shared" si="6"/>
        <v>16</v>
      </c>
      <c r="U211" s="41">
        <f>T211+T212</f>
        <v>33</v>
      </c>
      <c r="V211" s="42">
        <f>G211+G212+J211+J212+M211+M212+P211+P212+S211+S212</f>
        <v>22</v>
      </c>
      <c r="W211" s="16"/>
      <c r="X211" s="43"/>
      <c r="Y211" s="43"/>
      <c r="Z211" s="43"/>
    </row>
    <row r="212" ht="15.75" customHeight="1">
      <c r="A212" s="44"/>
      <c r="B212" s="45"/>
      <c r="C212" s="58"/>
      <c r="D212" s="47" t="s">
        <v>25</v>
      </c>
      <c r="E212" s="48" t="s">
        <v>1052</v>
      </c>
      <c r="F212" s="49">
        <v>3.0</v>
      </c>
      <c r="G212" s="50">
        <f t="shared" si="65"/>
        <v>2</v>
      </c>
      <c r="H212" s="48" t="s">
        <v>1053</v>
      </c>
      <c r="I212" s="49">
        <v>4.0</v>
      </c>
      <c r="J212" s="50">
        <f t="shared" si="69"/>
        <v>2.666666667</v>
      </c>
      <c r="K212" s="48" t="s">
        <v>1054</v>
      </c>
      <c r="L212" s="49">
        <v>3.0</v>
      </c>
      <c r="M212" s="50">
        <f t="shared" si="66"/>
        <v>2</v>
      </c>
      <c r="N212" s="48" t="s">
        <v>1055</v>
      </c>
      <c r="O212" s="49">
        <v>4.0</v>
      </c>
      <c r="P212" s="50">
        <f t="shared" si="64"/>
        <v>2.666666667</v>
      </c>
      <c r="Q212" s="48" t="s">
        <v>1056</v>
      </c>
      <c r="R212" s="49">
        <v>3.0</v>
      </c>
      <c r="S212" s="50">
        <f t="shared" si="70"/>
        <v>2</v>
      </c>
      <c r="T212" s="51">
        <f t="shared" si="6"/>
        <v>17</v>
      </c>
      <c r="U212" s="52"/>
      <c r="V212" s="42"/>
      <c r="W212" s="77"/>
      <c r="X212" s="43"/>
      <c r="Y212" s="43"/>
      <c r="Z212" s="43"/>
    </row>
    <row r="213" ht="24.75" customHeight="1">
      <c r="A213" s="53">
        <v>104.0</v>
      </c>
      <c r="B213" s="34" t="s">
        <v>1057</v>
      </c>
      <c r="C213" s="35" t="s">
        <v>18</v>
      </c>
      <c r="D213" s="36" t="s">
        <v>19</v>
      </c>
      <c r="E213" s="37"/>
      <c r="F213" s="38"/>
      <c r="G213" s="39">
        <f t="shared" si="65"/>
        <v>0</v>
      </c>
      <c r="H213" s="37" t="s">
        <v>1058</v>
      </c>
      <c r="I213" s="38">
        <v>4.0</v>
      </c>
      <c r="J213" s="39">
        <f t="shared" si="69"/>
        <v>2.666666667</v>
      </c>
      <c r="K213" s="67" t="s">
        <v>1059</v>
      </c>
      <c r="L213" s="68">
        <v>4.0</v>
      </c>
      <c r="M213" s="39">
        <f t="shared" si="66"/>
        <v>2.666666667</v>
      </c>
      <c r="N213" s="37" t="s">
        <v>1060</v>
      </c>
      <c r="O213" s="38">
        <v>3.0</v>
      </c>
      <c r="P213" s="39">
        <f t="shared" si="64"/>
        <v>2</v>
      </c>
      <c r="Q213" s="37" t="s">
        <v>1061</v>
      </c>
      <c r="R213" s="38">
        <v>4.0</v>
      </c>
      <c r="S213" s="39">
        <f t="shared" si="70"/>
        <v>2.666666667</v>
      </c>
      <c r="T213" s="40">
        <f t="shared" si="6"/>
        <v>15</v>
      </c>
      <c r="U213" s="41">
        <f>T213+T214</f>
        <v>32</v>
      </c>
      <c r="V213" s="42">
        <f>G213+G214+J213+J214+M213+M214+P213+P214+S213+S214</f>
        <v>21.33333333</v>
      </c>
      <c r="W213" s="16"/>
      <c r="X213" s="43"/>
      <c r="Y213" s="43"/>
      <c r="Z213" s="43"/>
    </row>
    <row r="214" ht="15.75" customHeight="1">
      <c r="A214" s="56"/>
      <c r="B214" s="45"/>
      <c r="C214" s="46">
        <v>1994.0</v>
      </c>
      <c r="D214" s="47" t="s">
        <v>25</v>
      </c>
      <c r="E214" s="48" t="s">
        <v>1062</v>
      </c>
      <c r="F214" s="49">
        <v>4.0</v>
      </c>
      <c r="G214" s="50">
        <f t="shared" si="65"/>
        <v>2.666666667</v>
      </c>
      <c r="H214" s="48" t="s">
        <v>1063</v>
      </c>
      <c r="I214" s="49">
        <v>4.0</v>
      </c>
      <c r="J214" s="50">
        <f t="shared" si="69"/>
        <v>2.666666667</v>
      </c>
      <c r="K214" s="48" t="s">
        <v>1064</v>
      </c>
      <c r="L214" s="49">
        <v>3.0</v>
      </c>
      <c r="M214" s="50">
        <f t="shared" si="66"/>
        <v>2</v>
      </c>
      <c r="N214" s="48" t="s">
        <v>1065</v>
      </c>
      <c r="O214" s="49">
        <v>3.0</v>
      </c>
      <c r="P214" s="50">
        <f t="shared" si="64"/>
        <v>2</v>
      </c>
      <c r="Q214" s="48" t="s">
        <v>1066</v>
      </c>
      <c r="R214" s="49">
        <v>3.0</v>
      </c>
      <c r="S214" s="50">
        <f t="shared" si="70"/>
        <v>2</v>
      </c>
      <c r="T214" s="51">
        <f t="shared" si="6"/>
        <v>17</v>
      </c>
      <c r="U214" s="52"/>
      <c r="V214" s="42"/>
      <c r="W214" s="16"/>
      <c r="X214" s="43"/>
      <c r="Y214" s="43"/>
      <c r="Z214" s="43"/>
    </row>
    <row r="215" ht="24.75" customHeight="1">
      <c r="A215" s="33">
        <v>105.0</v>
      </c>
      <c r="B215" s="34" t="s">
        <v>1067</v>
      </c>
      <c r="C215" s="54"/>
      <c r="D215" s="36" t="s">
        <v>19</v>
      </c>
      <c r="E215" s="37"/>
      <c r="F215" s="38"/>
      <c r="G215" s="39">
        <f t="shared" si="65"/>
        <v>0</v>
      </c>
      <c r="H215" s="37" t="s">
        <v>1068</v>
      </c>
      <c r="I215" s="38">
        <v>4.0</v>
      </c>
      <c r="J215" s="39">
        <f t="shared" si="69"/>
        <v>2.666666667</v>
      </c>
      <c r="K215" s="37" t="s">
        <v>1069</v>
      </c>
      <c r="L215" s="38">
        <v>4.0</v>
      </c>
      <c r="M215" s="39">
        <f t="shared" si="66"/>
        <v>2.666666667</v>
      </c>
      <c r="N215" s="37" t="s">
        <v>1070</v>
      </c>
      <c r="O215" s="38">
        <v>4.0</v>
      </c>
      <c r="P215" s="39">
        <f t="shared" si="64"/>
        <v>2.666666667</v>
      </c>
      <c r="Q215" s="37" t="s">
        <v>1071</v>
      </c>
      <c r="R215" s="38">
        <v>4.0</v>
      </c>
      <c r="S215" s="39">
        <f t="shared" si="70"/>
        <v>2.666666667</v>
      </c>
      <c r="T215" s="40">
        <f t="shared" si="6"/>
        <v>16</v>
      </c>
      <c r="U215" s="41">
        <f>T215+T216</f>
        <v>33</v>
      </c>
      <c r="V215" s="42">
        <f>G215+G216+J215+J216+M215+M216+P215+P216+S215+S216</f>
        <v>22</v>
      </c>
      <c r="W215" s="16"/>
      <c r="X215" s="43"/>
      <c r="Y215" s="43"/>
      <c r="Z215" s="43"/>
    </row>
    <row r="216" ht="15.75" customHeight="1">
      <c r="A216" s="44"/>
      <c r="B216" s="57"/>
      <c r="C216" s="58"/>
      <c r="D216" s="47" t="s">
        <v>25</v>
      </c>
      <c r="E216" s="82" t="s">
        <v>46</v>
      </c>
      <c r="F216" s="83">
        <v>4.0</v>
      </c>
      <c r="G216" s="50">
        <f t="shared" si="65"/>
        <v>2.666666667</v>
      </c>
      <c r="H216" s="48" t="s">
        <v>1072</v>
      </c>
      <c r="I216" s="49">
        <v>3.0</v>
      </c>
      <c r="J216" s="50">
        <f t="shared" si="69"/>
        <v>2</v>
      </c>
      <c r="K216" s="82" t="s">
        <v>1073</v>
      </c>
      <c r="L216" s="83">
        <v>4.0</v>
      </c>
      <c r="M216" s="50">
        <f t="shared" si="66"/>
        <v>2.666666667</v>
      </c>
      <c r="N216" s="48" t="s">
        <v>1074</v>
      </c>
      <c r="O216" s="49">
        <v>3.0</v>
      </c>
      <c r="P216" s="50">
        <f t="shared" si="64"/>
        <v>2</v>
      </c>
      <c r="Q216" s="48" t="s">
        <v>1075</v>
      </c>
      <c r="R216" s="49">
        <v>3.0</v>
      </c>
      <c r="S216" s="50">
        <f t="shared" si="70"/>
        <v>2</v>
      </c>
      <c r="T216" s="51">
        <f t="shared" si="6"/>
        <v>17</v>
      </c>
      <c r="U216" s="52"/>
      <c r="V216" s="42"/>
      <c r="W216" s="77"/>
      <c r="X216" s="43"/>
      <c r="Y216" s="43"/>
      <c r="Z216" s="43"/>
    </row>
    <row r="217" ht="24.75" customHeight="1">
      <c r="A217" s="53">
        <v>106.0</v>
      </c>
      <c r="B217" s="34" t="s">
        <v>1076</v>
      </c>
      <c r="C217" s="35" t="s">
        <v>18</v>
      </c>
      <c r="D217" s="36" t="s">
        <v>19</v>
      </c>
      <c r="E217" s="37" t="s">
        <v>1077</v>
      </c>
      <c r="F217" s="38">
        <v>3.0</v>
      </c>
      <c r="G217" s="39">
        <f t="shared" si="65"/>
        <v>2</v>
      </c>
      <c r="H217" s="37" t="s">
        <v>1078</v>
      </c>
      <c r="I217" s="38">
        <v>4.0</v>
      </c>
      <c r="J217" s="39">
        <f t="shared" si="69"/>
        <v>2.666666667</v>
      </c>
      <c r="K217" s="37" t="s">
        <v>1079</v>
      </c>
      <c r="L217" s="38">
        <v>4.0</v>
      </c>
      <c r="M217" s="39">
        <f t="shared" si="66"/>
        <v>2.666666667</v>
      </c>
      <c r="N217" s="37" t="s">
        <v>1080</v>
      </c>
      <c r="O217" s="38">
        <v>4.0</v>
      </c>
      <c r="P217" s="39">
        <f t="shared" si="64"/>
        <v>2.666666667</v>
      </c>
      <c r="Q217" s="37" t="s">
        <v>1081</v>
      </c>
      <c r="R217" s="38">
        <v>4.0</v>
      </c>
      <c r="S217" s="39">
        <f t="shared" si="70"/>
        <v>2.666666667</v>
      </c>
      <c r="T217" s="40">
        <f t="shared" si="6"/>
        <v>19</v>
      </c>
      <c r="U217" s="41">
        <f>T217+T218</f>
        <v>37</v>
      </c>
      <c r="V217" s="42">
        <f>G217+G218+J217+J218+M217+M218+P217+P218+S217+S218</f>
        <v>24.66666667</v>
      </c>
      <c r="W217" s="16"/>
      <c r="X217" s="43"/>
      <c r="Y217" s="43"/>
      <c r="Z217" s="43"/>
    </row>
    <row r="218" ht="15.75" customHeight="1">
      <c r="A218" s="56"/>
      <c r="B218" s="45"/>
      <c r="C218" s="46">
        <v>1997.0</v>
      </c>
      <c r="D218" s="47" t="s">
        <v>25</v>
      </c>
      <c r="E218" s="48" t="s">
        <v>1082</v>
      </c>
      <c r="F218" s="49">
        <v>4.0</v>
      </c>
      <c r="G218" s="50">
        <f t="shared" si="65"/>
        <v>2.666666667</v>
      </c>
      <c r="H218" s="48" t="s">
        <v>1083</v>
      </c>
      <c r="I218" s="49">
        <v>4.0</v>
      </c>
      <c r="J218" s="50">
        <f t="shared" si="69"/>
        <v>2.666666667</v>
      </c>
      <c r="K218" s="48" t="s">
        <v>1084</v>
      </c>
      <c r="L218" s="49">
        <v>3.0</v>
      </c>
      <c r="M218" s="50">
        <f t="shared" si="66"/>
        <v>2</v>
      </c>
      <c r="N218" s="48" t="s">
        <v>1085</v>
      </c>
      <c r="O218" s="49">
        <v>4.0</v>
      </c>
      <c r="P218" s="50">
        <f t="shared" si="64"/>
        <v>2.666666667</v>
      </c>
      <c r="Q218" s="48" t="s">
        <v>1086</v>
      </c>
      <c r="R218" s="49">
        <v>3.0</v>
      </c>
      <c r="S218" s="50">
        <f t="shared" si="70"/>
        <v>2</v>
      </c>
      <c r="T218" s="51">
        <f t="shared" si="6"/>
        <v>18</v>
      </c>
      <c r="U218" s="52"/>
      <c r="V218" s="42"/>
      <c r="W218" s="77"/>
      <c r="X218" s="43"/>
      <c r="Y218" s="43"/>
      <c r="Z218" s="43"/>
    </row>
    <row r="219" ht="24.75" customHeight="1">
      <c r="A219" s="33">
        <v>107.0</v>
      </c>
      <c r="B219" s="60" t="s">
        <v>1087</v>
      </c>
      <c r="C219" s="54"/>
      <c r="D219" s="36" t="s">
        <v>19</v>
      </c>
      <c r="E219" s="37"/>
      <c r="F219" s="38"/>
      <c r="G219" s="39">
        <f t="shared" si="65"/>
        <v>0</v>
      </c>
      <c r="H219" s="37" t="s">
        <v>1088</v>
      </c>
      <c r="I219" s="38">
        <v>3.0</v>
      </c>
      <c r="J219" s="39">
        <f t="shared" si="69"/>
        <v>2</v>
      </c>
      <c r="K219" s="67" t="s">
        <v>1089</v>
      </c>
      <c r="L219" s="38">
        <v>3.0</v>
      </c>
      <c r="M219" s="39">
        <f t="shared" si="66"/>
        <v>2</v>
      </c>
      <c r="N219" s="67" t="s">
        <v>1090</v>
      </c>
      <c r="O219" s="38">
        <v>4.0</v>
      </c>
      <c r="P219" s="39">
        <f t="shared" si="64"/>
        <v>2.666666667</v>
      </c>
      <c r="Q219" s="37" t="s">
        <v>1091</v>
      </c>
      <c r="R219" s="38">
        <v>4.0</v>
      </c>
      <c r="S219" s="39">
        <f t="shared" si="70"/>
        <v>2.666666667</v>
      </c>
      <c r="T219" s="40">
        <f t="shared" si="6"/>
        <v>14</v>
      </c>
      <c r="U219" s="41">
        <f>T219+T220</f>
        <v>32</v>
      </c>
      <c r="V219" s="42">
        <f>G219+G220+J219+J220+M219+M220+P219+P220+S219+S220</f>
        <v>21.33333333</v>
      </c>
      <c r="W219" s="16"/>
      <c r="X219" s="43"/>
      <c r="Y219" s="43"/>
      <c r="Z219" s="43"/>
    </row>
    <row r="220" ht="15.75" customHeight="1">
      <c r="A220" s="44"/>
      <c r="B220" s="45"/>
      <c r="C220" s="58"/>
      <c r="D220" s="47" t="s">
        <v>25</v>
      </c>
      <c r="E220" s="48" t="s">
        <v>1092</v>
      </c>
      <c r="F220" s="49">
        <v>4.0</v>
      </c>
      <c r="G220" s="50">
        <f t="shared" si="65"/>
        <v>2.666666667</v>
      </c>
      <c r="H220" s="48" t="s">
        <v>1093</v>
      </c>
      <c r="I220" s="49">
        <v>4.0</v>
      </c>
      <c r="J220" s="50">
        <f t="shared" si="69"/>
        <v>2.666666667</v>
      </c>
      <c r="K220" s="48" t="s">
        <v>1094</v>
      </c>
      <c r="L220" s="49">
        <v>4.0</v>
      </c>
      <c r="M220" s="50">
        <f t="shared" si="66"/>
        <v>2.666666667</v>
      </c>
      <c r="N220" s="48" t="s">
        <v>1095</v>
      </c>
      <c r="O220" s="49">
        <v>3.0</v>
      </c>
      <c r="P220" s="50">
        <f t="shared" si="64"/>
        <v>2</v>
      </c>
      <c r="Q220" s="48" t="s">
        <v>1096</v>
      </c>
      <c r="R220" s="49">
        <v>3.0</v>
      </c>
      <c r="S220" s="50">
        <f t="shared" si="70"/>
        <v>2</v>
      </c>
      <c r="T220" s="51">
        <f t="shared" si="6"/>
        <v>18</v>
      </c>
      <c r="U220" s="52"/>
      <c r="V220" s="42"/>
      <c r="W220" s="16"/>
      <c r="X220" s="43"/>
      <c r="Y220" s="43"/>
      <c r="Z220" s="43"/>
    </row>
    <row r="221" ht="24.75" customHeight="1">
      <c r="A221" s="53">
        <v>108.0</v>
      </c>
      <c r="B221" s="34" t="s">
        <v>1097</v>
      </c>
      <c r="C221" s="35" t="s">
        <v>18</v>
      </c>
      <c r="D221" s="36" t="s">
        <v>19</v>
      </c>
      <c r="E221" s="37" t="s">
        <v>1098</v>
      </c>
      <c r="F221" s="38">
        <v>3.0</v>
      </c>
      <c r="G221" s="39">
        <f t="shared" si="65"/>
        <v>2</v>
      </c>
      <c r="H221" s="37" t="s">
        <v>1099</v>
      </c>
      <c r="I221" s="38">
        <v>4.0</v>
      </c>
      <c r="J221" s="39">
        <f t="shared" si="69"/>
        <v>2.666666667</v>
      </c>
      <c r="K221" s="37" t="s">
        <v>1100</v>
      </c>
      <c r="L221" s="38">
        <v>4.0</v>
      </c>
      <c r="M221" s="39">
        <f t="shared" si="66"/>
        <v>2.666666667</v>
      </c>
      <c r="N221" s="37" t="s">
        <v>1101</v>
      </c>
      <c r="O221" s="38">
        <v>4.0</v>
      </c>
      <c r="P221" s="39">
        <f t="shared" si="64"/>
        <v>2.666666667</v>
      </c>
      <c r="Q221" s="37" t="s">
        <v>1102</v>
      </c>
      <c r="R221" s="38">
        <v>4.0</v>
      </c>
      <c r="S221" s="39">
        <f t="shared" si="70"/>
        <v>2.666666667</v>
      </c>
      <c r="T221" s="40">
        <f t="shared" si="6"/>
        <v>19</v>
      </c>
      <c r="U221" s="41">
        <f>T221+T222</f>
        <v>32</v>
      </c>
      <c r="V221" s="42">
        <f>G221+G222+J221+J222+M221+M222+P221+P222+S221+S222</f>
        <v>21.33333333</v>
      </c>
      <c r="W221" s="16"/>
      <c r="X221" s="43"/>
      <c r="Y221" s="43"/>
      <c r="Z221" s="43"/>
    </row>
    <row r="222" ht="15.75" customHeight="1">
      <c r="A222" s="56"/>
      <c r="B222" s="45"/>
      <c r="C222" s="46">
        <v>1984.0</v>
      </c>
      <c r="D222" s="47" t="s">
        <v>25</v>
      </c>
      <c r="E222" s="48" t="s">
        <v>1103</v>
      </c>
      <c r="F222" s="49">
        <v>3.0</v>
      </c>
      <c r="G222" s="50">
        <f t="shared" si="65"/>
        <v>2</v>
      </c>
      <c r="H222" s="48"/>
      <c r="I222" s="49"/>
      <c r="J222" s="50">
        <f t="shared" si="69"/>
        <v>0</v>
      </c>
      <c r="K222" s="48" t="s">
        <v>1104</v>
      </c>
      <c r="L222" s="49">
        <v>3.0</v>
      </c>
      <c r="M222" s="50">
        <f t="shared" si="66"/>
        <v>2</v>
      </c>
      <c r="N222" s="48" t="s">
        <v>1105</v>
      </c>
      <c r="O222" s="49">
        <v>4.0</v>
      </c>
      <c r="P222" s="50">
        <f t="shared" si="64"/>
        <v>2.666666667</v>
      </c>
      <c r="Q222" s="48" t="s">
        <v>1106</v>
      </c>
      <c r="R222" s="49">
        <v>3.0</v>
      </c>
      <c r="S222" s="50">
        <f t="shared" si="70"/>
        <v>2</v>
      </c>
      <c r="T222" s="51">
        <f t="shared" si="6"/>
        <v>13</v>
      </c>
      <c r="U222" s="52"/>
      <c r="V222" s="42"/>
      <c r="W222" s="16"/>
      <c r="X222" s="43"/>
      <c r="Y222" s="43"/>
      <c r="Z222" s="43"/>
    </row>
    <row r="223" ht="24.75" customHeight="1">
      <c r="A223" s="33">
        <v>109.0</v>
      </c>
      <c r="B223" s="34" t="s">
        <v>1107</v>
      </c>
      <c r="C223" s="35" t="s">
        <v>18</v>
      </c>
      <c r="D223" s="36" t="s">
        <v>19</v>
      </c>
      <c r="E223" s="37" t="s">
        <v>1108</v>
      </c>
      <c r="F223" s="38">
        <v>3.0</v>
      </c>
      <c r="G223" s="39">
        <f t="shared" si="65"/>
        <v>2</v>
      </c>
      <c r="H223" s="37" t="s">
        <v>1109</v>
      </c>
      <c r="I223" s="38">
        <v>4.0</v>
      </c>
      <c r="J223" s="39">
        <f t="shared" si="69"/>
        <v>2.666666667</v>
      </c>
      <c r="K223" s="37" t="s">
        <v>1110</v>
      </c>
      <c r="L223" s="38">
        <v>4.0</v>
      </c>
      <c r="M223" s="39">
        <f t="shared" si="66"/>
        <v>2.666666667</v>
      </c>
      <c r="N223" s="37" t="s">
        <v>1111</v>
      </c>
      <c r="O223" s="38">
        <v>4.0</v>
      </c>
      <c r="P223" s="39">
        <f t="shared" si="64"/>
        <v>2.666666667</v>
      </c>
      <c r="Q223" s="37" t="s">
        <v>1112</v>
      </c>
      <c r="R223" s="38">
        <v>3.0</v>
      </c>
      <c r="S223" s="39">
        <f t="shared" si="70"/>
        <v>2</v>
      </c>
      <c r="T223" s="40">
        <f t="shared" si="6"/>
        <v>18</v>
      </c>
      <c r="U223" s="41">
        <f>T223+T224</f>
        <v>35</v>
      </c>
      <c r="V223" s="42">
        <f>G223+G224+J223+J224+M223+M224+P223+P224+S223+S224</f>
        <v>23.33333333</v>
      </c>
      <c r="W223" s="16"/>
      <c r="X223" s="43"/>
      <c r="Y223" s="43"/>
      <c r="Z223" s="43"/>
    </row>
    <row r="224" ht="15.75" customHeight="1">
      <c r="A224" s="44"/>
      <c r="B224" s="45"/>
      <c r="C224" s="46">
        <v>1996.0</v>
      </c>
      <c r="D224" s="47" t="s">
        <v>25</v>
      </c>
      <c r="E224" s="76" t="s">
        <v>159</v>
      </c>
      <c r="F224" s="49">
        <v>4.0</v>
      </c>
      <c r="G224" s="50">
        <f t="shared" si="65"/>
        <v>2.666666667</v>
      </c>
      <c r="H224" s="48" t="s">
        <v>1113</v>
      </c>
      <c r="I224" s="49">
        <v>3.0</v>
      </c>
      <c r="J224" s="50">
        <f t="shared" si="69"/>
        <v>2</v>
      </c>
      <c r="K224" s="76" t="s">
        <v>159</v>
      </c>
      <c r="L224" s="49">
        <v>4.0</v>
      </c>
      <c r="M224" s="50">
        <f t="shared" si="66"/>
        <v>2.666666667</v>
      </c>
      <c r="N224" s="48" t="s">
        <v>1114</v>
      </c>
      <c r="O224" s="49">
        <v>3.0</v>
      </c>
      <c r="P224" s="50">
        <f t="shared" si="64"/>
        <v>2</v>
      </c>
      <c r="Q224" s="48" t="s">
        <v>1115</v>
      </c>
      <c r="R224" s="49">
        <v>3.0</v>
      </c>
      <c r="S224" s="50">
        <f t="shared" si="70"/>
        <v>2</v>
      </c>
      <c r="T224" s="51">
        <f t="shared" si="6"/>
        <v>17</v>
      </c>
      <c r="U224" s="52"/>
      <c r="V224" s="42"/>
      <c r="W224" s="77"/>
      <c r="X224" s="43"/>
      <c r="Y224" s="43"/>
      <c r="Z224" s="43"/>
    </row>
    <row r="225" ht="24.75" customHeight="1">
      <c r="A225" s="71">
        <v>110.0</v>
      </c>
      <c r="B225" s="34" t="s">
        <v>1116</v>
      </c>
      <c r="C225" s="54"/>
      <c r="D225" s="36" t="s">
        <v>19</v>
      </c>
      <c r="E225" s="37" t="s">
        <v>1117</v>
      </c>
      <c r="F225" s="38">
        <v>3.0</v>
      </c>
      <c r="G225" s="39">
        <f t="shared" si="65"/>
        <v>2</v>
      </c>
      <c r="H225" s="37" t="s">
        <v>1118</v>
      </c>
      <c r="I225" s="38">
        <v>4.0</v>
      </c>
      <c r="J225" s="39">
        <f t="shared" si="69"/>
        <v>2.666666667</v>
      </c>
      <c r="K225" s="37" t="s">
        <v>1119</v>
      </c>
      <c r="L225" s="38">
        <v>4.0</v>
      </c>
      <c r="M225" s="39">
        <f t="shared" si="66"/>
        <v>2.666666667</v>
      </c>
      <c r="N225" s="37" t="s">
        <v>1120</v>
      </c>
      <c r="O225" s="38">
        <v>3.0</v>
      </c>
      <c r="P225" s="39">
        <f t="shared" si="64"/>
        <v>2</v>
      </c>
      <c r="Q225" s="37" t="s">
        <v>1121</v>
      </c>
      <c r="R225" s="38">
        <v>4.0</v>
      </c>
      <c r="S225" s="39">
        <f t="shared" si="70"/>
        <v>2.666666667</v>
      </c>
      <c r="T225" s="40">
        <f t="shared" si="6"/>
        <v>18</v>
      </c>
      <c r="U225" s="41">
        <f>T225+T226</f>
        <v>34</v>
      </c>
      <c r="V225" s="42">
        <f>G225+G226+J225+J226+M225+M226+P225+P226+S225+S226</f>
        <v>22.66666667</v>
      </c>
      <c r="W225" s="16"/>
      <c r="X225" s="43"/>
      <c r="Y225" s="43"/>
      <c r="Z225" s="43"/>
    </row>
    <row r="226" ht="15.75" customHeight="1">
      <c r="A226" s="73"/>
      <c r="B226" s="45"/>
      <c r="C226" s="58"/>
      <c r="D226" s="47" t="s">
        <v>25</v>
      </c>
      <c r="E226" s="48" t="s">
        <v>1122</v>
      </c>
      <c r="F226" s="49">
        <v>3.0</v>
      </c>
      <c r="G226" s="50">
        <f t="shared" si="65"/>
        <v>2</v>
      </c>
      <c r="H226" s="48" t="s">
        <v>1123</v>
      </c>
      <c r="I226" s="49">
        <v>4.0</v>
      </c>
      <c r="J226" s="50">
        <f t="shared" si="69"/>
        <v>2.666666667</v>
      </c>
      <c r="K226" s="48" t="s">
        <v>1124</v>
      </c>
      <c r="L226" s="49">
        <v>3.0</v>
      </c>
      <c r="M226" s="50">
        <f t="shared" si="66"/>
        <v>2</v>
      </c>
      <c r="N226" s="48" t="s">
        <v>1125</v>
      </c>
      <c r="O226" s="49">
        <v>3.0</v>
      </c>
      <c r="P226" s="50">
        <f t="shared" si="64"/>
        <v>2</v>
      </c>
      <c r="Q226" s="48" t="s">
        <v>1126</v>
      </c>
      <c r="R226" s="49">
        <v>3.0</v>
      </c>
      <c r="S226" s="50">
        <f t="shared" si="70"/>
        <v>2</v>
      </c>
      <c r="T226" s="51">
        <f t="shared" si="6"/>
        <v>16</v>
      </c>
      <c r="U226" s="52"/>
      <c r="V226" s="87"/>
      <c r="W226" s="77"/>
      <c r="X226" s="43"/>
      <c r="Y226" s="43"/>
      <c r="Z226" s="43"/>
    </row>
    <row r="227" ht="24.75" customHeight="1">
      <c r="A227" s="33">
        <v>111.0</v>
      </c>
      <c r="B227" s="34" t="s">
        <v>1127</v>
      </c>
      <c r="C227" s="54"/>
      <c r="D227" s="36" t="s">
        <v>19</v>
      </c>
      <c r="E227" s="67" t="s">
        <v>1128</v>
      </c>
      <c r="F227" s="68">
        <v>3.0</v>
      </c>
      <c r="G227" s="39">
        <f t="shared" si="65"/>
        <v>2</v>
      </c>
      <c r="H227" s="62" t="s">
        <v>1129</v>
      </c>
      <c r="I227" s="63">
        <v>3.0</v>
      </c>
      <c r="J227" s="39">
        <f t="shared" ref="J227:J231" si="71">I227*45/60</f>
        <v>2.25</v>
      </c>
      <c r="K227" s="37" t="s">
        <v>1130</v>
      </c>
      <c r="L227" s="38">
        <v>4.0</v>
      </c>
      <c r="M227" s="39">
        <f t="shared" si="66"/>
        <v>2.666666667</v>
      </c>
      <c r="N227" s="37" t="s">
        <v>1131</v>
      </c>
      <c r="O227" s="38">
        <v>4.0</v>
      </c>
      <c r="P227" s="39">
        <f t="shared" si="64"/>
        <v>2.666666667</v>
      </c>
      <c r="Q227" s="37" t="s">
        <v>1132</v>
      </c>
      <c r="R227" s="38">
        <v>4.0</v>
      </c>
      <c r="S227" s="39">
        <f t="shared" si="70"/>
        <v>2.666666667</v>
      </c>
      <c r="T227" s="40">
        <f t="shared" si="6"/>
        <v>18</v>
      </c>
      <c r="U227" s="41">
        <f>T227+T228</f>
        <v>31</v>
      </c>
      <c r="V227" s="42">
        <f>G227+G228+J227+J228+M227+M228+P227+P228+S227+S228</f>
        <v>21.66666667</v>
      </c>
      <c r="W227" s="16"/>
      <c r="X227" s="43"/>
      <c r="Y227" s="43"/>
      <c r="Z227" s="43"/>
    </row>
    <row r="228" ht="15.75" customHeight="1">
      <c r="A228" s="44"/>
      <c r="B228" s="45"/>
      <c r="C228" s="58"/>
      <c r="D228" s="47" t="s">
        <v>25</v>
      </c>
      <c r="E228" s="64" t="s">
        <v>1133</v>
      </c>
      <c r="F228" s="65">
        <v>3.0</v>
      </c>
      <c r="G228" s="50">
        <f>F228*45/60</f>
        <v>2.25</v>
      </c>
      <c r="H228" s="64" t="s">
        <v>1134</v>
      </c>
      <c r="I228" s="65">
        <v>3.0</v>
      </c>
      <c r="J228" s="50">
        <f t="shared" si="71"/>
        <v>2.25</v>
      </c>
      <c r="K228" s="48" t="s">
        <v>1135</v>
      </c>
      <c r="L228" s="49">
        <v>2.0</v>
      </c>
      <c r="M228" s="50">
        <f t="shared" si="66"/>
        <v>1.333333333</v>
      </c>
      <c r="N228" s="64" t="s">
        <v>1136</v>
      </c>
      <c r="O228" s="65">
        <v>3.0</v>
      </c>
      <c r="P228" s="50">
        <f t="shared" ref="P228:P229" si="72">O228*45/60</f>
        <v>2.25</v>
      </c>
      <c r="Q228" s="48" t="s">
        <v>1137</v>
      </c>
      <c r="R228" s="49">
        <v>2.0</v>
      </c>
      <c r="S228" s="50">
        <f t="shared" si="70"/>
        <v>1.333333333</v>
      </c>
      <c r="T228" s="51">
        <f t="shared" si="6"/>
        <v>13</v>
      </c>
      <c r="U228" s="52"/>
      <c r="V228" s="42"/>
      <c r="W228" s="77"/>
      <c r="X228" s="43"/>
      <c r="Y228" s="43"/>
      <c r="Z228" s="43"/>
    </row>
    <row r="229" ht="24.75" customHeight="1">
      <c r="A229" s="53">
        <v>112.0</v>
      </c>
      <c r="B229" s="34" t="s">
        <v>1138</v>
      </c>
      <c r="C229" s="54"/>
      <c r="D229" s="36" t="s">
        <v>19</v>
      </c>
      <c r="E229" s="37"/>
      <c r="F229" s="38"/>
      <c r="G229" s="39">
        <f>F229*40/60</f>
        <v>0</v>
      </c>
      <c r="H229" s="62" t="s">
        <v>1139</v>
      </c>
      <c r="I229" s="63">
        <v>4.0</v>
      </c>
      <c r="J229" s="39">
        <f t="shared" si="71"/>
        <v>3</v>
      </c>
      <c r="K229" s="37" t="s">
        <v>1140</v>
      </c>
      <c r="L229" s="38">
        <v>3.0</v>
      </c>
      <c r="M229" s="39">
        <f t="shared" si="66"/>
        <v>2</v>
      </c>
      <c r="N229" s="62" t="s">
        <v>1141</v>
      </c>
      <c r="O229" s="63">
        <v>3.0</v>
      </c>
      <c r="P229" s="39">
        <f t="shared" si="72"/>
        <v>2.25</v>
      </c>
      <c r="Q229" s="37" t="s">
        <v>1142</v>
      </c>
      <c r="R229" s="38">
        <v>3.0</v>
      </c>
      <c r="S229" s="39">
        <f t="shared" si="70"/>
        <v>2</v>
      </c>
      <c r="T229" s="40">
        <f t="shared" si="6"/>
        <v>13</v>
      </c>
      <c r="U229" s="41">
        <f>T229+T230</f>
        <v>28</v>
      </c>
      <c r="V229" s="42">
        <f>G229+G230+J229+J230+M229+M230+P229+P230+S229+S230</f>
        <v>19.66666667</v>
      </c>
      <c r="W229" s="16"/>
      <c r="X229" s="43"/>
      <c r="Y229" s="43"/>
      <c r="Z229" s="43"/>
    </row>
    <row r="230" ht="15.75" customHeight="1">
      <c r="A230" s="56"/>
      <c r="B230" s="45"/>
      <c r="C230" s="58"/>
      <c r="D230" s="47" t="s">
        <v>25</v>
      </c>
      <c r="E230" s="64" t="s">
        <v>1143</v>
      </c>
      <c r="F230" s="65">
        <v>2.0</v>
      </c>
      <c r="G230" s="90">
        <f>F230*45/60</f>
        <v>1.5</v>
      </c>
      <c r="H230" s="64" t="s">
        <v>1144</v>
      </c>
      <c r="I230" s="65">
        <v>3.0</v>
      </c>
      <c r="J230" s="50">
        <f t="shared" si="71"/>
        <v>2.25</v>
      </c>
      <c r="K230" s="48" t="s">
        <v>1145</v>
      </c>
      <c r="L230" s="49">
        <v>3.0</v>
      </c>
      <c r="M230" s="50">
        <f t="shared" si="66"/>
        <v>2</v>
      </c>
      <c r="N230" s="48" t="s">
        <v>1146</v>
      </c>
      <c r="O230" s="49">
        <v>4.0</v>
      </c>
      <c r="P230" s="50">
        <f t="shared" ref="P230:P296" si="73">O230*40/60</f>
        <v>2.666666667</v>
      </c>
      <c r="Q230" s="48" t="s">
        <v>1147</v>
      </c>
      <c r="R230" s="49">
        <v>3.0</v>
      </c>
      <c r="S230" s="50">
        <f t="shared" si="70"/>
        <v>2</v>
      </c>
      <c r="T230" s="51">
        <f t="shared" si="6"/>
        <v>15</v>
      </c>
      <c r="U230" s="52"/>
      <c r="V230" s="87"/>
      <c r="W230" s="77"/>
      <c r="X230" s="43"/>
      <c r="Y230" s="43"/>
      <c r="Z230" s="43"/>
    </row>
    <row r="231" ht="24.75" customHeight="1">
      <c r="A231" s="33">
        <v>113.0</v>
      </c>
      <c r="B231" s="34" t="s">
        <v>1148</v>
      </c>
      <c r="C231" s="35" t="s">
        <v>18</v>
      </c>
      <c r="D231" s="36" t="s">
        <v>19</v>
      </c>
      <c r="E231" s="37"/>
      <c r="F231" s="38"/>
      <c r="G231" s="39">
        <f t="shared" ref="G231:G291" si="74">F231*40/60</f>
        <v>0</v>
      </c>
      <c r="H231" s="62" t="s">
        <v>1149</v>
      </c>
      <c r="I231" s="63">
        <v>3.0</v>
      </c>
      <c r="J231" s="91">
        <f t="shared" si="71"/>
        <v>2.25</v>
      </c>
      <c r="K231" s="81" t="s">
        <v>67</v>
      </c>
      <c r="L231" s="38"/>
      <c r="M231" s="39">
        <f>L231*45/60</f>
        <v>0</v>
      </c>
      <c r="N231" s="37" t="s">
        <v>1150</v>
      </c>
      <c r="O231" s="38">
        <v>3.0</v>
      </c>
      <c r="P231" s="39">
        <f t="shared" si="73"/>
        <v>2</v>
      </c>
      <c r="Q231" s="37" t="s">
        <v>1151</v>
      </c>
      <c r="R231" s="38">
        <v>3.0</v>
      </c>
      <c r="S231" s="39">
        <f t="shared" si="70"/>
        <v>2</v>
      </c>
      <c r="T231" s="40">
        <f t="shared" si="6"/>
        <v>9</v>
      </c>
      <c r="U231" s="41">
        <f>T231+T232</f>
        <v>28</v>
      </c>
      <c r="V231" s="42">
        <f>G231+G232+J231+J232+M231+M232+P231+P232+S231+S232</f>
        <v>19.25</v>
      </c>
      <c r="W231" s="16"/>
      <c r="X231" s="43"/>
      <c r="Y231" s="43"/>
      <c r="Z231" s="43"/>
    </row>
    <row r="232" ht="15.75" customHeight="1">
      <c r="A232" s="44"/>
      <c r="B232" s="45"/>
      <c r="C232" s="46">
        <v>1995.0</v>
      </c>
      <c r="D232" s="47" t="s">
        <v>25</v>
      </c>
      <c r="E232" s="48" t="s">
        <v>1152</v>
      </c>
      <c r="F232" s="49">
        <v>3.0</v>
      </c>
      <c r="G232" s="50">
        <f t="shared" si="74"/>
        <v>2</v>
      </c>
      <c r="H232" s="48" t="s">
        <v>1153</v>
      </c>
      <c r="I232" s="49">
        <v>4.0</v>
      </c>
      <c r="J232" s="50">
        <f t="shared" ref="J232:J296" si="75">I232*40/60</f>
        <v>2.666666667</v>
      </c>
      <c r="K232" s="48" t="s">
        <v>1154</v>
      </c>
      <c r="L232" s="49">
        <v>4.0</v>
      </c>
      <c r="M232" s="50">
        <f t="shared" ref="M232:M296" si="76">L232*40/60</f>
        <v>2.666666667</v>
      </c>
      <c r="N232" s="48" t="s">
        <v>1155</v>
      </c>
      <c r="O232" s="49">
        <v>4.0</v>
      </c>
      <c r="P232" s="50">
        <f t="shared" si="73"/>
        <v>2.666666667</v>
      </c>
      <c r="Q232" s="64" t="s">
        <v>1156</v>
      </c>
      <c r="R232" s="65">
        <v>4.0</v>
      </c>
      <c r="S232" s="50">
        <f>R232*45/60</f>
        <v>3</v>
      </c>
      <c r="T232" s="51">
        <f t="shared" si="6"/>
        <v>19</v>
      </c>
      <c r="U232" s="52"/>
      <c r="V232" s="42"/>
      <c r="W232" s="77"/>
      <c r="X232" s="43"/>
      <c r="Y232" s="43"/>
      <c r="Z232" s="43"/>
    </row>
    <row r="233" ht="24.75" customHeight="1">
      <c r="A233" s="53">
        <v>114.0</v>
      </c>
      <c r="B233" s="34" t="s">
        <v>1157</v>
      </c>
      <c r="C233" s="35" t="s">
        <v>18</v>
      </c>
      <c r="D233" s="36" t="s">
        <v>19</v>
      </c>
      <c r="E233" s="37" t="s">
        <v>1158</v>
      </c>
      <c r="F233" s="38">
        <v>3.0</v>
      </c>
      <c r="G233" s="39">
        <f t="shared" si="74"/>
        <v>2</v>
      </c>
      <c r="H233" s="37" t="s">
        <v>1159</v>
      </c>
      <c r="I233" s="38">
        <v>4.0</v>
      </c>
      <c r="J233" s="39">
        <f t="shared" si="75"/>
        <v>2.666666667</v>
      </c>
      <c r="K233" s="37" t="s">
        <v>1160</v>
      </c>
      <c r="L233" s="38">
        <v>4.0</v>
      </c>
      <c r="M233" s="39">
        <f t="shared" si="76"/>
        <v>2.666666667</v>
      </c>
      <c r="N233" s="37" t="s">
        <v>1161</v>
      </c>
      <c r="O233" s="38">
        <v>4.0</v>
      </c>
      <c r="P233" s="39">
        <f t="shared" si="73"/>
        <v>2.666666667</v>
      </c>
      <c r="Q233" s="37" t="s">
        <v>1162</v>
      </c>
      <c r="R233" s="38">
        <v>4.0</v>
      </c>
      <c r="S233" s="39">
        <f t="shared" ref="S233:S296" si="77">R233*40/60</f>
        <v>2.666666667</v>
      </c>
      <c r="T233" s="40">
        <f t="shared" si="6"/>
        <v>19</v>
      </c>
      <c r="U233" s="41">
        <f>T233+T234</f>
        <v>37</v>
      </c>
      <c r="V233" s="42">
        <f>G233+G234+J233+J234+M233+M234+P233+P234+S233+S234</f>
        <v>24.66666667</v>
      </c>
      <c r="W233" s="16"/>
      <c r="X233" s="43"/>
      <c r="Y233" s="43"/>
      <c r="Z233" s="43"/>
    </row>
    <row r="234" ht="15.75" customHeight="1">
      <c r="A234" s="56"/>
      <c r="B234" s="45"/>
      <c r="C234" s="46">
        <v>1997.0</v>
      </c>
      <c r="D234" s="47" t="s">
        <v>25</v>
      </c>
      <c r="E234" s="48" t="s">
        <v>1163</v>
      </c>
      <c r="F234" s="49">
        <v>4.0</v>
      </c>
      <c r="G234" s="50">
        <f t="shared" si="74"/>
        <v>2.666666667</v>
      </c>
      <c r="H234" s="48" t="s">
        <v>1164</v>
      </c>
      <c r="I234" s="49">
        <v>4.0</v>
      </c>
      <c r="J234" s="50">
        <f t="shared" si="75"/>
        <v>2.666666667</v>
      </c>
      <c r="K234" s="48" t="s">
        <v>1165</v>
      </c>
      <c r="L234" s="49">
        <v>3.0</v>
      </c>
      <c r="M234" s="50">
        <f t="shared" si="76"/>
        <v>2</v>
      </c>
      <c r="N234" s="48" t="s">
        <v>1166</v>
      </c>
      <c r="O234" s="49">
        <v>4.0</v>
      </c>
      <c r="P234" s="50">
        <f t="shared" si="73"/>
        <v>2.666666667</v>
      </c>
      <c r="Q234" s="48" t="s">
        <v>1167</v>
      </c>
      <c r="R234" s="49">
        <v>3.0</v>
      </c>
      <c r="S234" s="50">
        <f t="shared" si="77"/>
        <v>2</v>
      </c>
      <c r="T234" s="51">
        <f t="shared" si="6"/>
        <v>18</v>
      </c>
      <c r="U234" s="52"/>
      <c r="V234" s="42"/>
      <c r="W234" s="77"/>
      <c r="X234" s="43"/>
      <c r="Y234" s="43"/>
      <c r="Z234" s="43"/>
    </row>
    <row r="235" ht="24.75" customHeight="1">
      <c r="A235" s="33">
        <v>115.0</v>
      </c>
      <c r="B235" s="34" t="s">
        <v>1168</v>
      </c>
      <c r="C235" s="54"/>
      <c r="D235" s="36" t="s">
        <v>19</v>
      </c>
      <c r="E235" s="37"/>
      <c r="F235" s="68"/>
      <c r="G235" s="39">
        <f t="shared" si="74"/>
        <v>0</v>
      </c>
      <c r="H235" s="37" t="s">
        <v>1169</v>
      </c>
      <c r="I235" s="38">
        <v>4.0</v>
      </c>
      <c r="J235" s="39">
        <f t="shared" si="75"/>
        <v>2.666666667</v>
      </c>
      <c r="K235" s="37" t="s">
        <v>1170</v>
      </c>
      <c r="L235" s="38">
        <v>4.0</v>
      </c>
      <c r="M235" s="39">
        <f t="shared" si="76"/>
        <v>2.666666667</v>
      </c>
      <c r="N235" s="37" t="s">
        <v>1171</v>
      </c>
      <c r="O235" s="38">
        <v>4.0</v>
      </c>
      <c r="P235" s="39">
        <f t="shared" si="73"/>
        <v>2.666666667</v>
      </c>
      <c r="Q235" s="37" t="s">
        <v>1172</v>
      </c>
      <c r="R235" s="38">
        <v>4.0</v>
      </c>
      <c r="S235" s="39">
        <f t="shared" si="77"/>
        <v>2.666666667</v>
      </c>
      <c r="T235" s="40">
        <f t="shared" si="6"/>
        <v>16</v>
      </c>
      <c r="U235" s="41">
        <f>T235+T236</f>
        <v>34</v>
      </c>
      <c r="V235" s="42">
        <f>G235+G236+J235+J236+M235+M236+P235+P236+S235+S236</f>
        <v>22.66666667</v>
      </c>
      <c r="W235" s="16"/>
      <c r="X235" s="43"/>
      <c r="Y235" s="43"/>
      <c r="Z235" s="43"/>
    </row>
    <row r="236" ht="15.75" customHeight="1">
      <c r="A236" s="44"/>
      <c r="B236" s="45"/>
      <c r="C236" s="58"/>
      <c r="D236" s="47" t="s">
        <v>25</v>
      </c>
      <c r="E236" s="48" t="s">
        <v>1173</v>
      </c>
      <c r="F236" s="49">
        <v>4.0</v>
      </c>
      <c r="G236" s="50">
        <f t="shared" si="74"/>
        <v>2.666666667</v>
      </c>
      <c r="H236" s="48" t="s">
        <v>1174</v>
      </c>
      <c r="I236" s="49">
        <v>3.0</v>
      </c>
      <c r="J236" s="50">
        <f t="shared" si="75"/>
        <v>2</v>
      </c>
      <c r="K236" s="48" t="s">
        <v>1175</v>
      </c>
      <c r="L236" s="49">
        <v>4.0</v>
      </c>
      <c r="M236" s="50">
        <f t="shared" si="76"/>
        <v>2.666666667</v>
      </c>
      <c r="N236" s="48" t="s">
        <v>1176</v>
      </c>
      <c r="O236" s="49">
        <v>3.0</v>
      </c>
      <c r="P236" s="50">
        <f t="shared" si="73"/>
        <v>2</v>
      </c>
      <c r="Q236" s="48" t="s">
        <v>1177</v>
      </c>
      <c r="R236" s="49">
        <v>4.0</v>
      </c>
      <c r="S236" s="50">
        <f t="shared" si="77"/>
        <v>2.666666667</v>
      </c>
      <c r="T236" s="51">
        <f t="shared" si="6"/>
        <v>18</v>
      </c>
      <c r="U236" s="52"/>
      <c r="V236" s="42"/>
      <c r="W236" s="77"/>
      <c r="X236" s="43"/>
      <c r="Y236" s="43"/>
      <c r="Z236" s="43"/>
    </row>
    <row r="237" ht="24.75" customHeight="1">
      <c r="A237" s="53">
        <v>116.0</v>
      </c>
      <c r="B237" s="34" t="s">
        <v>1178</v>
      </c>
      <c r="C237" s="54"/>
      <c r="D237" s="36" t="s">
        <v>19</v>
      </c>
      <c r="E237" s="37" t="s">
        <v>1179</v>
      </c>
      <c r="F237" s="38">
        <v>3.0</v>
      </c>
      <c r="G237" s="39">
        <f t="shared" si="74"/>
        <v>2</v>
      </c>
      <c r="H237" s="37" t="s">
        <v>1180</v>
      </c>
      <c r="I237" s="38">
        <v>4.0</v>
      </c>
      <c r="J237" s="39">
        <f t="shared" si="75"/>
        <v>2.666666667</v>
      </c>
      <c r="K237" s="37" t="s">
        <v>1181</v>
      </c>
      <c r="L237" s="38">
        <v>4.0</v>
      </c>
      <c r="M237" s="39">
        <f t="shared" si="76"/>
        <v>2.666666667</v>
      </c>
      <c r="N237" s="37" t="s">
        <v>1182</v>
      </c>
      <c r="O237" s="68">
        <v>4.0</v>
      </c>
      <c r="P237" s="39">
        <f t="shared" si="73"/>
        <v>2.666666667</v>
      </c>
      <c r="Q237" s="37" t="s">
        <v>1183</v>
      </c>
      <c r="R237" s="38">
        <v>4.0</v>
      </c>
      <c r="S237" s="39">
        <f t="shared" si="77"/>
        <v>2.666666667</v>
      </c>
      <c r="T237" s="40">
        <f t="shared" si="6"/>
        <v>19</v>
      </c>
      <c r="U237" s="41">
        <f>T237+T238</f>
        <v>36</v>
      </c>
      <c r="V237" s="42">
        <f>G237+G238+J237+J238+M237+M238+P237+P238+S237+S238</f>
        <v>24</v>
      </c>
      <c r="W237" s="74" t="s">
        <v>178</v>
      </c>
      <c r="X237" s="43"/>
      <c r="Y237" s="43"/>
      <c r="Z237" s="43"/>
    </row>
    <row r="238" ht="15.75" customHeight="1">
      <c r="A238" s="56"/>
      <c r="B238" s="45"/>
      <c r="C238" s="58"/>
      <c r="D238" s="47" t="s">
        <v>25</v>
      </c>
      <c r="E238" s="48" t="s">
        <v>1184</v>
      </c>
      <c r="F238" s="49">
        <v>4.0</v>
      </c>
      <c r="G238" s="50">
        <f t="shared" si="74"/>
        <v>2.666666667</v>
      </c>
      <c r="H238" s="48" t="s">
        <v>1185</v>
      </c>
      <c r="I238" s="49">
        <v>3.0</v>
      </c>
      <c r="J238" s="50">
        <f t="shared" si="75"/>
        <v>2</v>
      </c>
      <c r="K238" s="48" t="s">
        <v>1186</v>
      </c>
      <c r="L238" s="49">
        <v>3.0</v>
      </c>
      <c r="M238" s="50">
        <f t="shared" si="76"/>
        <v>2</v>
      </c>
      <c r="N238" s="48" t="s">
        <v>1187</v>
      </c>
      <c r="O238" s="49">
        <v>3.0</v>
      </c>
      <c r="P238" s="50">
        <f t="shared" si="73"/>
        <v>2</v>
      </c>
      <c r="Q238" s="48" t="s">
        <v>1188</v>
      </c>
      <c r="R238" s="49">
        <v>4.0</v>
      </c>
      <c r="S238" s="50">
        <f t="shared" si="77"/>
        <v>2.666666667</v>
      </c>
      <c r="T238" s="51">
        <f t="shared" si="6"/>
        <v>17</v>
      </c>
      <c r="U238" s="52"/>
      <c r="V238" s="42"/>
      <c r="W238" s="16"/>
      <c r="X238" s="43"/>
      <c r="Y238" s="43"/>
      <c r="Z238" s="43"/>
    </row>
    <row r="239" ht="24.75" customHeight="1">
      <c r="A239" s="33">
        <v>117.0</v>
      </c>
      <c r="B239" s="60" t="s">
        <v>1189</v>
      </c>
      <c r="C239" s="54"/>
      <c r="D239" s="36" t="s">
        <v>19</v>
      </c>
      <c r="E239" s="37" t="s">
        <v>1190</v>
      </c>
      <c r="F239" s="38">
        <v>3.0</v>
      </c>
      <c r="G239" s="39">
        <f t="shared" si="74"/>
        <v>2</v>
      </c>
      <c r="H239" s="37"/>
      <c r="I239" s="38"/>
      <c r="J239" s="39">
        <f t="shared" si="75"/>
        <v>0</v>
      </c>
      <c r="K239" s="37" t="s">
        <v>1191</v>
      </c>
      <c r="L239" s="38">
        <v>4.0</v>
      </c>
      <c r="M239" s="39">
        <f t="shared" si="76"/>
        <v>2.666666667</v>
      </c>
      <c r="N239" s="37"/>
      <c r="O239" s="38"/>
      <c r="P239" s="39">
        <f t="shared" si="73"/>
        <v>0</v>
      </c>
      <c r="Q239" s="37" t="s">
        <v>1192</v>
      </c>
      <c r="R239" s="38">
        <v>3.0</v>
      </c>
      <c r="S239" s="39">
        <f t="shared" si="77"/>
        <v>2</v>
      </c>
      <c r="T239" s="40">
        <f t="shared" si="6"/>
        <v>10</v>
      </c>
      <c r="U239" s="41">
        <f>T239+T240</f>
        <v>13</v>
      </c>
      <c r="V239" s="42">
        <f>G239+G240+J239+J240+M239+M240+P239+P240+S239+S240</f>
        <v>8.666666667</v>
      </c>
      <c r="W239" s="72" t="s">
        <v>1193</v>
      </c>
      <c r="X239" s="43"/>
      <c r="Y239" s="43"/>
      <c r="Z239" s="43"/>
    </row>
    <row r="240" ht="15.75" customHeight="1">
      <c r="A240" s="44"/>
      <c r="B240" s="45"/>
      <c r="C240" s="58"/>
      <c r="D240" s="47" t="s">
        <v>25</v>
      </c>
      <c r="E240" s="48"/>
      <c r="F240" s="49"/>
      <c r="G240" s="50">
        <f t="shared" si="74"/>
        <v>0</v>
      </c>
      <c r="H240" s="48"/>
      <c r="I240" s="49"/>
      <c r="J240" s="50">
        <f t="shared" si="75"/>
        <v>0</v>
      </c>
      <c r="K240" s="48"/>
      <c r="L240" s="49"/>
      <c r="M240" s="50">
        <f t="shared" si="76"/>
        <v>0</v>
      </c>
      <c r="N240" s="48"/>
      <c r="O240" s="49"/>
      <c r="P240" s="50">
        <f t="shared" si="73"/>
        <v>0</v>
      </c>
      <c r="Q240" s="48" t="s">
        <v>1194</v>
      </c>
      <c r="R240" s="49">
        <v>3.0</v>
      </c>
      <c r="S240" s="50">
        <f t="shared" si="77"/>
        <v>2</v>
      </c>
      <c r="T240" s="51">
        <f t="shared" si="6"/>
        <v>3</v>
      </c>
      <c r="U240" s="52"/>
      <c r="V240" s="42"/>
      <c r="W240" s="16"/>
      <c r="X240" s="43"/>
      <c r="Y240" s="43"/>
      <c r="Z240" s="43"/>
    </row>
    <row r="241" ht="24.75" customHeight="1">
      <c r="A241" s="53">
        <v>118.0</v>
      </c>
      <c r="B241" s="60" t="s">
        <v>1195</v>
      </c>
      <c r="C241" s="54"/>
      <c r="D241" s="36" t="s">
        <v>19</v>
      </c>
      <c r="E241" s="37"/>
      <c r="F241" s="38"/>
      <c r="G241" s="39">
        <f t="shared" si="74"/>
        <v>0</v>
      </c>
      <c r="H241" s="37"/>
      <c r="I241" s="38"/>
      <c r="J241" s="39">
        <f t="shared" si="75"/>
        <v>0</v>
      </c>
      <c r="K241" s="37" t="s">
        <v>1196</v>
      </c>
      <c r="L241" s="38">
        <v>4.0</v>
      </c>
      <c r="M241" s="39">
        <f t="shared" si="76"/>
        <v>2.666666667</v>
      </c>
      <c r="N241" s="37" t="s">
        <v>1197</v>
      </c>
      <c r="O241" s="38">
        <v>3.0</v>
      </c>
      <c r="P241" s="39">
        <f t="shared" si="73"/>
        <v>2</v>
      </c>
      <c r="Q241" s="37" t="s">
        <v>1198</v>
      </c>
      <c r="R241" s="38">
        <v>4.0</v>
      </c>
      <c r="S241" s="39">
        <f t="shared" si="77"/>
        <v>2.666666667</v>
      </c>
      <c r="T241" s="40">
        <f t="shared" si="6"/>
        <v>11</v>
      </c>
      <c r="U241" s="41">
        <f>T241+T242</f>
        <v>18</v>
      </c>
      <c r="V241" s="42">
        <f>G241+G242+J241+J242+M241+M242+P241+P242+S241+S242</f>
        <v>12</v>
      </c>
      <c r="W241" s="72" t="s">
        <v>1193</v>
      </c>
      <c r="X241" s="43"/>
      <c r="Y241" s="43"/>
      <c r="Z241" s="43"/>
    </row>
    <row r="242" ht="15.75" customHeight="1">
      <c r="A242" s="56"/>
      <c r="B242" s="45"/>
      <c r="C242" s="58"/>
      <c r="D242" s="47" t="s">
        <v>25</v>
      </c>
      <c r="E242" s="48"/>
      <c r="F242" s="49"/>
      <c r="G242" s="50">
        <f t="shared" si="74"/>
        <v>0</v>
      </c>
      <c r="H242" s="48"/>
      <c r="I242" s="49"/>
      <c r="J242" s="50">
        <f t="shared" si="75"/>
        <v>0</v>
      </c>
      <c r="K242" s="48"/>
      <c r="L242" s="49"/>
      <c r="M242" s="50">
        <f t="shared" si="76"/>
        <v>0</v>
      </c>
      <c r="N242" s="48" t="s">
        <v>1199</v>
      </c>
      <c r="O242" s="49">
        <v>4.0</v>
      </c>
      <c r="P242" s="50">
        <f t="shared" si="73"/>
        <v>2.666666667</v>
      </c>
      <c r="Q242" s="48" t="s">
        <v>1200</v>
      </c>
      <c r="R242" s="49">
        <v>3.0</v>
      </c>
      <c r="S242" s="50">
        <f t="shared" si="77"/>
        <v>2</v>
      </c>
      <c r="T242" s="51">
        <f t="shared" si="6"/>
        <v>7</v>
      </c>
      <c r="U242" s="52"/>
      <c r="V242" s="87"/>
      <c r="W242" s="16"/>
      <c r="X242" s="43"/>
      <c r="Y242" s="43"/>
      <c r="Z242" s="43"/>
    </row>
    <row r="243" ht="24.75" customHeight="1">
      <c r="A243" s="33">
        <v>119.0</v>
      </c>
      <c r="B243" s="60" t="s">
        <v>1201</v>
      </c>
      <c r="C243" s="54"/>
      <c r="D243" s="36" t="s">
        <v>19</v>
      </c>
      <c r="E243" s="37"/>
      <c r="F243" s="38"/>
      <c r="G243" s="39">
        <f t="shared" si="74"/>
        <v>0</v>
      </c>
      <c r="H243" s="37" t="s">
        <v>1202</v>
      </c>
      <c r="I243" s="38">
        <v>4.0</v>
      </c>
      <c r="J243" s="39">
        <f t="shared" si="75"/>
        <v>2.666666667</v>
      </c>
      <c r="K243" s="37" t="s">
        <v>1203</v>
      </c>
      <c r="L243" s="38">
        <v>4.0</v>
      </c>
      <c r="M243" s="39">
        <f t="shared" si="76"/>
        <v>2.666666667</v>
      </c>
      <c r="N243" s="37" t="s">
        <v>1204</v>
      </c>
      <c r="O243" s="38">
        <v>4.0</v>
      </c>
      <c r="P243" s="39">
        <f t="shared" si="73"/>
        <v>2.666666667</v>
      </c>
      <c r="Q243" s="37" t="s">
        <v>1205</v>
      </c>
      <c r="R243" s="38">
        <v>4.0</v>
      </c>
      <c r="S243" s="39">
        <f t="shared" si="77"/>
        <v>2.666666667</v>
      </c>
      <c r="T243" s="40">
        <f t="shared" si="6"/>
        <v>16</v>
      </c>
      <c r="U243" s="41">
        <f>T243+T244</f>
        <v>18</v>
      </c>
      <c r="V243" s="42">
        <f>G243+G244+J243+J244+M243+M244+P243+P244+S243+S244</f>
        <v>12</v>
      </c>
      <c r="W243" s="72" t="s">
        <v>1193</v>
      </c>
      <c r="X243" s="43"/>
      <c r="Y243" s="43"/>
      <c r="Z243" s="43"/>
    </row>
    <row r="244" ht="15.75" customHeight="1">
      <c r="A244" s="44"/>
      <c r="B244" s="45"/>
      <c r="C244" s="58"/>
      <c r="D244" s="47" t="s">
        <v>25</v>
      </c>
      <c r="E244" s="48"/>
      <c r="F244" s="49"/>
      <c r="G244" s="50">
        <f t="shared" si="74"/>
        <v>0</v>
      </c>
      <c r="H244" s="48"/>
      <c r="I244" s="49"/>
      <c r="J244" s="50">
        <f t="shared" si="75"/>
        <v>0</v>
      </c>
      <c r="K244" s="48"/>
      <c r="L244" s="49"/>
      <c r="M244" s="50">
        <f t="shared" si="76"/>
        <v>0</v>
      </c>
      <c r="N244" s="48"/>
      <c r="O244" s="49"/>
      <c r="P244" s="50">
        <f t="shared" si="73"/>
        <v>0</v>
      </c>
      <c r="Q244" s="48" t="s">
        <v>1206</v>
      </c>
      <c r="R244" s="49">
        <v>2.0</v>
      </c>
      <c r="S244" s="50">
        <f t="shared" si="77"/>
        <v>1.333333333</v>
      </c>
      <c r="T244" s="51">
        <f t="shared" si="6"/>
        <v>2</v>
      </c>
      <c r="U244" s="52"/>
      <c r="V244" s="42"/>
      <c r="W244" s="16"/>
      <c r="X244" s="43"/>
      <c r="Y244" s="43"/>
      <c r="Z244" s="43"/>
    </row>
    <row r="245" ht="24.75" customHeight="1">
      <c r="A245" s="53">
        <v>120.0</v>
      </c>
      <c r="B245" s="60" t="s">
        <v>1207</v>
      </c>
      <c r="C245" s="54"/>
      <c r="D245" s="36" t="s">
        <v>19</v>
      </c>
      <c r="E245" s="37" t="s">
        <v>1208</v>
      </c>
      <c r="F245" s="38">
        <v>3.0</v>
      </c>
      <c r="G245" s="39">
        <f t="shared" si="74"/>
        <v>2</v>
      </c>
      <c r="H245" s="37" t="s">
        <v>1209</v>
      </c>
      <c r="I245" s="38">
        <v>3.0</v>
      </c>
      <c r="J245" s="39">
        <f t="shared" si="75"/>
        <v>2</v>
      </c>
      <c r="K245" s="37" t="s">
        <v>1210</v>
      </c>
      <c r="L245" s="38">
        <v>3.0</v>
      </c>
      <c r="M245" s="39">
        <f t="shared" si="76"/>
        <v>2</v>
      </c>
      <c r="N245" s="37" t="s">
        <v>1211</v>
      </c>
      <c r="O245" s="38">
        <v>3.0</v>
      </c>
      <c r="P245" s="39">
        <f t="shared" si="73"/>
        <v>2</v>
      </c>
      <c r="Q245" s="37" t="s">
        <v>1212</v>
      </c>
      <c r="R245" s="38">
        <v>3.0</v>
      </c>
      <c r="S245" s="39">
        <f t="shared" si="77"/>
        <v>2</v>
      </c>
      <c r="T245" s="40">
        <f t="shared" si="6"/>
        <v>15</v>
      </c>
      <c r="U245" s="41">
        <f>T245+T246</f>
        <v>29</v>
      </c>
      <c r="V245" s="42">
        <f>G245+G246+J245+J246+M245+M246+P245+P246+S245+S246</f>
        <v>19.33333333</v>
      </c>
      <c r="W245" s="72" t="s">
        <v>1193</v>
      </c>
      <c r="X245" s="43"/>
      <c r="Y245" s="43"/>
      <c r="Z245" s="43"/>
    </row>
    <row r="246" ht="15.75" customHeight="1">
      <c r="A246" s="56"/>
      <c r="B246" s="45"/>
      <c r="C246" s="58"/>
      <c r="D246" s="47" t="s">
        <v>25</v>
      </c>
      <c r="E246" s="48" t="s">
        <v>1213</v>
      </c>
      <c r="F246" s="49">
        <v>3.0</v>
      </c>
      <c r="G246" s="50">
        <f t="shared" si="74"/>
        <v>2</v>
      </c>
      <c r="H246" s="48" t="s">
        <v>1214</v>
      </c>
      <c r="I246" s="49">
        <v>4.0</v>
      </c>
      <c r="J246" s="50">
        <f t="shared" si="75"/>
        <v>2.666666667</v>
      </c>
      <c r="K246" s="48" t="s">
        <v>1215</v>
      </c>
      <c r="L246" s="49">
        <v>3.0</v>
      </c>
      <c r="M246" s="50">
        <f t="shared" si="76"/>
        <v>2</v>
      </c>
      <c r="N246" s="48"/>
      <c r="O246" s="49"/>
      <c r="P246" s="50">
        <f t="shared" si="73"/>
        <v>0</v>
      </c>
      <c r="Q246" s="48" t="s">
        <v>1216</v>
      </c>
      <c r="R246" s="49">
        <v>4.0</v>
      </c>
      <c r="S246" s="50">
        <f t="shared" si="77"/>
        <v>2.666666667</v>
      </c>
      <c r="T246" s="51">
        <f t="shared" si="6"/>
        <v>14</v>
      </c>
      <c r="U246" s="52"/>
      <c r="V246" s="42"/>
      <c r="W246" s="16"/>
      <c r="X246" s="43"/>
      <c r="Y246" s="43"/>
      <c r="Z246" s="43"/>
    </row>
    <row r="247" ht="24.75" customHeight="1">
      <c r="A247" s="33">
        <v>121.0</v>
      </c>
      <c r="B247" s="60" t="s">
        <v>1217</v>
      </c>
      <c r="C247" s="54"/>
      <c r="D247" s="36" t="s">
        <v>19</v>
      </c>
      <c r="E247" s="37" t="s">
        <v>1218</v>
      </c>
      <c r="F247" s="38">
        <v>3.0</v>
      </c>
      <c r="G247" s="39">
        <f t="shared" si="74"/>
        <v>2</v>
      </c>
      <c r="H247" s="37" t="s">
        <v>1219</v>
      </c>
      <c r="I247" s="38">
        <v>4.0</v>
      </c>
      <c r="J247" s="39">
        <f t="shared" si="75"/>
        <v>2.666666667</v>
      </c>
      <c r="K247" s="37" t="s">
        <v>1220</v>
      </c>
      <c r="L247" s="38">
        <v>4.0</v>
      </c>
      <c r="M247" s="39">
        <f t="shared" si="76"/>
        <v>2.666666667</v>
      </c>
      <c r="N247" s="37" t="s">
        <v>1221</v>
      </c>
      <c r="O247" s="38">
        <v>4.0</v>
      </c>
      <c r="P247" s="39">
        <f t="shared" si="73"/>
        <v>2.666666667</v>
      </c>
      <c r="Q247" s="37" t="s">
        <v>1222</v>
      </c>
      <c r="R247" s="38">
        <v>2.0</v>
      </c>
      <c r="S247" s="39">
        <f t="shared" si="77"/>
        <v>1.333333333</v>
      </c>
      <c r="T247" s="40">
        <f t="shared" si="6"/>
        <v>17</v>
      </c>
      <c r="U247" s="41">
        <f>T247+T248</f>
        <v>27</v>
      </c>
      <c r="V247" s="42">
        <f>G247+G248+J247+J248+M247+M248+P247+P248+S247+S248</f>
        <v>18</v>
      </c>
      <c r="W247" s="72" t="s">
        <v>1193</v>
      </c>
      <c r="X247" s="43"/>
      <c r="Y247" s="43"/>
      <c r="Z247" s="43"/>
    </row>
    <row r="248" ht="15.75" customHeight="1">
      <c r="A248" s="44"/>
      <c r="B248" s="45"/>
      <c r="C248" s="46">
        <v>1981.0</v>
      </c>
      <c r="D248" s="47" t="s">
        <v>25</v>
      </c>
      <c r="E248" s="48"/>
      <c r="F248" s="49"/>
      <c r="G248" s="50">
        <f t="shared" si="74"/>
        <v>0</v>
      </c>
      <c r="H248" s="48"/>
      <c r="I248" s="49"/>
      <c r="J248" s="50">
        <f t="shared" si="75"/>
        <v>0</v>
      </c>
      <c r="K248" s="48" t="s">
        <v>1223</v>
      </c>
      <c r="L248" s="49">
        <v>3.0</v>
      </c>
      <c r="M248" s="50">
        <f t="shared" si="76"/>
        <v>2</v>
      </c>
      <c r="N248" s="48" t="s">
        <v>1224</v>
      </c>
      <c r="O248" s="49">
        <v>4.0</v>
      </c>
      <c r="P248" s="50">
        <f t="shared" si="73"/>
        <v>2.666666667</v>
      </c>
      <c r="Q248" s="48" t="s">
        <v>1225</v>
      </c>
      <c r="R248" s="49">
        <v>3.0</v>
      </c>
      <c r="S248" s="50">
        <f t="shared" si="77"/>
        <v>2</v>
      </c>
      <c r="T248" s="51">
        <f t="shared" si="6"/>
        <v>10</v>
      </c>
      <c r="U248" s="52"/>
      <c r="V248" s="42"/>
      <c r="W248" s="16"/>
      <c r="X248" s="43"/>
      <c r="Y248" s="43"/>
      <c r="Z248" s="43"/>
    </row>
    <row r="249" ht="24.75" customHeight="1">
      <c r="A249" s="53">
        <v>122.0</v>
      </c>
      <c r="B249" s="60" t="s">
        <v>1226</v>
      </c>
      <c r="C249" s="35" t="s">
        <v>18</v>
      </c>
      <c r="D249" s="36" t="s">
        <v>19</v>
      </c>
      <c r="E249" s="37" t="s">
        <v>1227</v>
      </c>
      <c r="F249" s="38">
        <v>3.0</v>
      </c>
      <c r="G249" s="39">
        <f t="shared" si="74"/>
        <v>2</v>
      </c>
      <c r="H249" s="37" t="s">
        <v>1228</v>
      </c>
      <c r="I249" s="38">
        <v>4.0</v>
      </c>
      <c r="J249" s="39">
        <f t="shared" si="75"/>
        <v>2.666666667</v>
      </c>
      <c r="K249" s="37" t="s">
        <v>1229</v>
      </c>
      <c r="L249" s="38">
        <v>3.0</v>
      </c>
      <c r="M249" s="39">
        <f t="shared" si="76"/>
        <v>2</v>
      </c>
      <c r="N249" s="37" t="s">
        <v>1230</v>
      </c>
      <c r="O249" s="38">
        <v>4.0</v>
      </c>
      <c r="P249" s="39">
        <f t="shared" si="73"/>
        <v>2.666666667</v>
      </c>
      <c r="Q249" s="37" t="s">
        <v>1231</v>
      </c>
      <c r="R249" s="38">
        <v>3.0</v>
      </c>
      <c r="S249" s="39">
        <f t="shared" si="77"/>
        <v>2</v>
      </c>
      <c r="T249" s="40">
        <f t="shared" si="6"/>
        <v>17</v>
      </c>
      <c r="U249" s="41">
        <f>T249+T250</f>
        <v>30</v>
      </c>
      <c r="V249" s="42">
        <f>G249+G250+J249+J250+M249+M250+P249+P250+S249+S250</f>
        <v>20</v>
      </c>
      <c r="W249" s="72" t="s">
        <v>1232</v>
      </c>
      <c r="X249" s="43"/>
      <c r="Y249" s="43"/>
      <c r="Z249" s="43"/>
    </row>
    <row r="250" ht="15.75" customHeight="1">
      <c r="A250" s="56"/>
      <c r="B250" s="45"/>
      <c r="C250" s="46">
        <v>1997.0</v>
      </c>
      <c r="D250" s="47" t="s">
        <v>25</v>
      </c>
      <c r="E250" s="48" t="s">
        <v>1233</v>
      </c>
      <c r="F250" s="49">
        <v>3.0</v>
      </c>
      <c r="G250" s="50">
        <f t="shared" si="74"/>
        <v>2</v>
      </c>
      <c r="H250" s="48"/>
      <c r="I250" s="49"/>
      <c r="J250" s="50">
        <f t="shared" si="75"/>
        <v>0</v>
      </c>
      <c r="K250" s="48" t="s">
        <v>1234</v>
      </c>
      <c r="L250" s="49">
        <v>4.0</v>
      </c>
      <c r="M250" s="50">
        <f t="shared" si="76"/>
        <v>2.666666667</v>
      </c>
      <c r="N250" s="48" t="s">
        <v>1235</v>
      </c>
      <c r="O250" s="49">
        <v>3.0</v>
      </c>
      <c r="P250" s="50">
        <f t="shared" si="73"/>
        <v>2</v>
      </c>
      <c r="Q250" s="48" t="s">
        <v>1236</v>
      </c>
      <c r="R250" s="49">
        <v>3.0</v>
      </c>
      <c r="S250" s="50">
        <f t="shared" si="77"/>
        <v>2</v>
      </c>
      <c r="T250" s="51">
        <f t="shared" si="6"/>
        <v>13</v>
      </c>
      <c r="U250" s="52"/>
      <c r="V250" s="42"/>
      <c r="W250" s="16"/>
      <c r="X250" s="43"/>
      <c r="Y250" s="43"/>
      <c r="Z250" s="43"/>
    </row>
    <row r="251" ht="24.75" customHeight="1">
      <c r="A251" s="33">
        <v>123.0</v>
      </c>
      <c r="B251" s="60" t="s">
        <v>1237</v>
      </c>
      <c r="C251" s="35" t="s">
        <v>18</v>
      </c>
      <c r="D251" s="36" t="s">
        <v>19</v>
      </c>
      <c r="E251" s="37"/>
      <c r="F251" s="38"/>
      <c r="G251" s="39">
        <f t="shared" si="74"/>
        <v>0</v>
      </c>
      <c r="H251" s="37" t="s">
        <v>1238</v>
      </c>
      <c r="I251" s="38">
        <v>4.0</v>
      </c>
      <c r="J251" s="39">
        <f t="shared" si="75"/>
        <v>2.666666667</v>
      </c>
      <c r="K251" s="37" t="s">
        <v>1239</v>
      </c>
      <c r="L251" s="38">
        <v>4.0</v>
      </c>
      <c r="M251" s="39">
        <f t="shared" si="76"/>
        <v>2.666666667</v>
      </c>
      <c r="N251" s="37" t="s">
        <v>1240</v>
      </c>
      <c r="O251" s="38">
        <v>3.0</v>
      </c>
      <c r="P251" s="39">
        <f t="shared" si="73"/>
        <v>2</v>
      </c>
      <c r="Q251" s="37" t="s">
        <v>1241</v>
      </c>
      <c r="R251" s="38">
        <v>4.0</v>
      </c>
      <c r="S251" s="39">
        <f t="shared" si="77"/>
        <v>2.666666667</v>
      </c>
      <c r="T251" s="40">
        <f t="shared" si="6"/>
        <v>15</v>
      </c>
      <c r="U251" s="41">
        <f>T251+T252</f>
        <v>32</v>
      </c>
      <c r="V251" s="42">
        <f>G251+G252+J251+J252+M251+M252+P251+P252+S251+S252</f>
        <v>21.33333333</v>
      </c>
      <c r="W251" s="72" t="s">
        <v>1232</v>
      </c>
      <c r="X251" s="43"/>
      <c r="Y251" s="43"/>
      <c r="Z251" s="43"/>
    </row>
    <row r="252" ht="15.75" customHeight="1">
      <c r="A252" s="44"/>
      <c r="B252" s="45"/>
      <c r="C252" s="46">
        <v>1997.0</v>
      </c>
      <c r="D252" s="47" t="s">
        <v>25</v>
      </c>
      <c r="E252" s="48" t="s">
        <v>1242</v>
      </c>
      <c r="F252" s="49">
        <v>4.0</v>
      </c>
      <c r="G252" s="50">
        <f t="shared" si="74"/>
        <v>2.666666667</v>
      </c>
      <c r="H252" s="48" t="s">
        <v>1243</v>
      </c>
      <c r="I252" s="49">
        <v>3.0</v>
      </c>
      <c r="J252" s="50">
        <f t="shared" si="75"/>
        <v>2</v>
      </c>
      <c r="K252" s="48" t="s">
        <v>1244</v>
      </c>
      <c r="L252" s="49">
        <v>3.0</v>
      </c>
      <c r="M252" s="50">
        <f t="shared" si="76"/>
        <v>2</v>
      </c>
      <c r="N252" s="48" t="s">
        <v>1245</v>
      </c>
      <c r="O252" s="49">
        <v>3.0</v>
      </c>
      <c r="P252" s="50">
        <f t="shared" si="73"/>
        <v>2</v>
      </c>
      <c r="Q252" s="48" t="s">
        <v>1246</v>
      </c>
      <c r="R252" s="49">
        <v>4.0</v>
      </c>
      <c r="S252" s="50">
        <f t="shared" si="77"/>
        <v>2.666666667</v>
      </c>
      <c r="T252" s="51">
        <f t="shared" si="6"/>
        <v>17</v>
      </c>
      <c r="U252" s="52"/>
      <c r="V252" s="42"/>
      <c r="W252" s="16"/>
      <c r="X252" s="43"/>
      <c r="Y252" s="43"/>
      <c r="Z252" s="43"/>
    </row>
    <row r="253" ht="24.75" customHeight="1">
      <c r="A253" s="53">
        <v>124.0</v>
      </c>
      <c r="B253" s="60" t="s">
        <v>1247</v>
      </c>
      <c r="C253" s="35" t="s">
        <v>18</v>
      </c>
      <c r="D253" s="36" t="s">
        <v>19</v>
      </c>
      <c r="E253" s="37" t="s">
        <v>1248</v>
      </c>
      <c r="F253" s="38">
        <v>3.0</v>
      </c>
      <c r="G253" s="39">
        <f t="shared" si="74"/>
        <v>2</v>
      </c>
      <c r="H253" s="37" t="s">
        <v>1249</v>
      </c>
      <c r="I253" s="38">
        <v>4.0</v>
      </c>
      <c r="J253" s="39">
        <f t="shared" si="75"/>
        <v>2.666666667</v>
      </c>
      <c r="K253" s="37" t="s">
        <v>1250</v>
      </c>
      <c r="L253" s="38">
        <v>4.0</v>
      </c>
      <c r="M253" s="39">
        <f t="shared" si="76"/>
        <v>2.666666667</v>
      </c>
      <c r="N253" s="67" t="s">
        <v>1251</v>
      </c>
      <c r="O253" s="38">
        <v>4.0</v>
      </c>
      <c r="P253" s="39">
        <f t="shared" si="73"/>
        <v>2.666666667</v>
      </c>
      <c r="Q253" s="37"/>
      <c r="R253" s="38"/>
      <c r="S253" s="39">
        <f t="shared" si="77"/>
        <v>0</v>
      </c>
      <c r="T253" s="40">
        <f t="shared" si="6"/>
        <v>15</v>
      </c>
      <c r="U253" s="41">
        <f>T253+T254</f>
        <v>25</v>
      </c>
      <c r="V253" s="42">
        <f>G253+G254+J253+J254+M253+M254+P253+P254+S253+S254</f>
        <v>16.66666667</v>
      </c>
      <c r="W253" s="72" t="s">
        <v>1232</v>
      </c>
      <c r="X253" s="43"/>
      <c r="Y253" s="43"/>
      <c r="Z253" s="43"/>
    </row>
    <row r="254" ht="15.75" customHeight="1">
      <c r="A254" s="56"/>
      <c r="B254" s="45"/>
      <c r="C254" s="46">
        <v>1997.0</v>
      </c>
      <c r="D254" s="47" t="s">
        <v>25</v>
      </c>
      <c r="E254" s="48" t="s">
        <v>1252</v>
      </c>
      <c r="F254" s="49">
        <v>2.0</v>
      </c>
      <c r="G254" s="50">
        <f t="shared" si="74"/>
        <v>1.333333333</v>
      </c>
      <c r="H254" s="48" t="s">
        <v>1253</v>
      </c>
      <c r="I254" s="49">
        <v>3.0</v>
      </c>
      <c r="J254" s="50">
        <f t="shared" si="75"/>
        <v>2</v>
      </c>
      <c r="K254" s="48" t="s">
        <v>1254</v>
      </c>
      <c r="L254" s="49">
        <v>3.0</v>
      </c>
      <c r="M254" s="50">
        <f t="shared" si="76"/>
        <v>2</v>
      </c>
      <c r="N254" s="48"/>
      <c r="O254" s="49"/>
      <c r="P254" s="50">
        <f t="shared" si="73"/>
        <v>0</v>
      </c>
      <c r="Q254" s="48" t="s">
        <v>1255</v>
      </c>
      <c r="R254" s="49">
        <v>2.0</v>
      </c>
      <c r="S254" s="50">
        <f t="shared" si="77"/>
        <v>1.333333333</v>
      </c>
      <c r="T254" s="51">
        <f t="shared" si="6"/>
        <v>10</v>
      </c>
      <c r="U254" s="52"/>
      <c r="V254" s="42"/>
      <c r="W254" s="16"/>
      <c r="X254" s="43"/>
      <c r="Y254" s="43"/>
      <c r="Z254" s="43"/>
    </row>
    <row r="255" ht="24.75" customHeight="1">
      <c r="A255" s="33">
        <v>125.0</v>
      </c>
      <c r="B255" s="60" t="s">
        <v>1256</v>
      </c>
      <c r="C255" s="35" t="s">
        <v>18</v>
      </c>
      <c r="D255" s="36" t="s">
        <v>19</v>
      </c>
      <c r="E255" s="37" t="s">
        <v>1257</v>
      </c>
      <c r="F255" s="38">
        <v>3.0</v>
      </c>
      <c r="G255" s="39">
        <f t="shared" si="74"/>
        <v>2</v>
      </c>
      <c r="H255" s="37" t="s">
        <v>1258</v>
      </c>
      <c r="I255" s="38">
        <v>4.0</v>
      </c>
      <c r="J255" s="39">
        <f t="shared" si="75"/>
        <v>2.666666667</v>
      </c>
      <c r="K255" s="37" t="s">
        <v>1259</v>
      </c>
      <c r="L255" s="38">
        <v>4.0</v>
      </c>
      <c r="M255" s="39">
        <f t="shared" si="76"/>
        <v>2.666666667</v>
      </c>
      <c r="N255" s="37" t="s">
        <v>1260</v>
      </c>
      <c r="O255" s="38">
        <v>4.0</v>
      </c>
      <c r="P255" s="39">
        <f t="shared" si="73"/>
        <v>2.666666667</v>
      </c>
      <c r="Q255" s="37" t="s">
        <v>1261</v>
      </c>
      <c r="R255" s="38">
        <v>4.0</v>
      </c>
      <c r="S255" s="39">
        <f t="shared" si="77"/>
        <v>2.666666667</v>
      </c>
      <c r="T255" s="40">
        <f t="shared" si="6"/>
        <v>19</v>
      </c>
      <c r="U255" s="41">
        <f>T255+T256</f>
        <v>33</v>
      </c>
      <c r="V255" s="42">
        <f>G255+G256+J255+J256+M255+M256+P255+P256+S255+S256</f>
        <v>22</v>
      </c>
      <c r="W255" s="72" t="s">
        <v>1262</v>
      </c>
      <c r="X255" s="43"/>
      <c r="Y255" s="43"/>
      <c r="Z255" s="43"/>
    </row>
    <row r="256" ht="15.75" customHeight="1">
      <c r="A256" s="44"/>
      <c r="B256" s="45"/>
      <c r="C256" s="46">
        <v>1998.0</v>
      </c>
      <c r="D256" s="47" t="s">
        <v>25</v>
      </c>
      <c r="E256" s="48" t="s">
        <v>1263</v>
      </c>
      <c r="F256" s="49">
        <v>3.0</v>
      </c>
      <c r="G256" s="50">
        <f t="shared" si="74"/>
        <v>2</v>
      </c>
      <c r="H256" s="48" t="s">
        <v>1264</v>
      </c>
      <c r="I256" s="49">
        <v>4.0</v>
      </c>
      <c r="J256" s="50">
        <f t="shared" si="75"/>
        <v>2.666666667</v>
      </c>
      <c r="K256" s="48" t="s">
        <v>1265</v>
      </c>
      <c r="L256" s="49">
        <v>3.0</v>
      </c>
      <c r="M256" s="50">
        <f t="shared" si="76"/>
        <v>2</v>
      </c>
      <c r="N256" s="48"/>
      <c r="O256" s="49"/>
      <c r="P256" s="50">
        <f t="shared" si="73"/>
        <v>0</v>
      </c>
      <c r="Q256" s="48" t="s">
        <v>1266</v>
      </c>
      <c r="R256" s="49">
        <v>4.0</v>
      </c>
      <c r="S256" s="50">
        <f t="shared" si="77"/>
        <v>2.666666667</v>
      </c>
      <c r="T256" s="51">
        <f t="shared" si="6"/>
        <v>14</v>
      </c>
      <c r="U256" s="52"/>
      <c r="V256" s="42"/>
      <c r="W256" s="16"/>
      <c r="X256" s="43"/>
      <c r="Y256" s="43"/>
      <c r="Z256" s="43"/>
    </row>
    <row r="257" ht="24.75" customHeight="1">
      <c r="A257" s="53">
        <v>126.0</v>
      </c>
      <c r="B257" s="60" t="s">
        <v>1267</v>
      </c>
      <c r="C257" s="54"/>
      <c r="D257" s="36" t="s">
        <v>19</v>
      </c>
      <c r="E257" s="37" t="s">
        <v>1268</v>
      </c>
      <c r="F257" s="38">
        <v>3.0</v>
      </c>
      <c r="G257" s="39">
        <f t="shared" si="74"/>
        <v>2</v>
      </c>
      <c r="H257" s="37" t="s">
        <v>1269</v>
      </c>
      <c r="I257" s="38">
        <v>4.0</v>
      </c>
      <c r="J257" s="39">
        <f t="shared" si="75"/>
        <v>2.666666667</v>
      </c>
      <c r="K257" s="37" t="s">
        <v>1270</v>
      </c>
      <c r="L257" s="38">
        <v>4.0</v>
      </c>
      <c r="M257" s="39">
        <f t="shared" si="76"/>
        <v>2.666666667</v>
      </c>
      <c r="N257" s="37" t="s">
        <v>1271</v>
      </c>
      <c r="O257" s="38">
        <v>4.0</v>
      </c>
      <c r="P257" s="39">
        <f t="shared" si="73"/>
        <v>2.666666667</v>
      </c>
      <c r="Q257" s="37" t="s">
        <v>250</v>
      </c>
      <c r="R257" s="38">
        <v>3.0</v>
      </c>
      <c r="S257" s="39">
        <f t="shared" si="77"/>
        <v>2</v>
      </c>
      <c r="T257" s="40">
        <f t="shared" si="6"/>
        <v>18</v>
      </c>
      <c r="U257" s="41">
        <f>T257+T258</f>
        <v>31</v>
      </c>
      <c r="V257" s="42">
        <f>G257+G258+J257+J258+M257+M258+P257+P258+S257+S258</f>
        <v>20.66666667</v>
      </c>
      <c r="W257" s="72" t="s">
        <v>1262</v>
      </c>
      <c r="X257" s="43"/>
      <c r="Y257" s="43"/>
      <c r="Z257" s="43"/>
    </row>
    <row r="258" ht="15.75" customHeight="1">
      <c r="A258" s="56"/>
      <c r="B258" s="45"/>
      <c r="C258" s="46">
        <v>1985.0</v>
      </c>
      <c r="D258" s="47" t="s">
        <v>25</v>
      </c>
      <c r="E258" s="48" t="s">
        <v>1272</v>
      </c>
      <c r="F258" s="49">
        <v>3.0</v>
      </c>
      <c r="G258" s="50">
        <f t="shared" si="74"/>
        <v>2</v>
      </c>
      <c r="H258" s="48" t="s">
        <v>1273</v>
      </c>
      <c r="I258" s="49">
        <v>4.0</v>
      </c>
      <c r="J258" s="50">
        <f t="shared" si="75"/>
        <v>2.666666667</v>
      </c>
      <c r="K258" s="48" t="s">
        <v>1274</v>
      </c>
      <c r="L258" s="49">
        <v>3.0</v>
      </c>
      <c r="M258" s="50">
        <f t="shared" si="76"/>
        <v>2</v>
      </c>
      <c r="N258" s="48"/>
      <c r="O258" s="49"/>
      <c r="P258" s="50">
        <f t="shared" si="73"/>
        <v>0</v>
      </c>
      <c r="Q258" s="48" t="s">
        <v>1275</v>
      </c>
      <c r="R258" s="49">
        <v>3.0</v>
      </c>
      <c r="S258" s="50">
        <f t="shared" si="77"/>
        <v>2</v>
      </c>
      <c r="T258" s="51">
        <f t="shared" si="6"/>
        <v>13</v>
      </c>
      <c r="U258" s="52"/>
      <c r="V258" s="42"/>
      <c r="W258" s="16"/>
      <c r="X258" s="43"/>
      <c r="Y258" s="43"/>
      <c r="Z258" s="43"/>
    </row>
    <row r="259" ht="24.75" customHeight="1">
      <c r="A259" s="33">
        <v>127.0</v>
      </c>
      <c r="B259" s="60" t="s">
        <v>1276</v>
      </c>
      <c r="C259" s="35" t="s">
        <v>18</v>
      </c>
      <c r="D259" s="36" t="s">
        <v>19</v>
      </c>
      <c r="E259" s="37" t="s">
        <v>1277</v>
      </c>
      <c r="F259" s="38">
        <v>3.0</v>
      </c>
      <c r="G259" s="39">
        <f t="shared" si="74"/>
        <v>2</v>
      </c>
      <c r="H259" s="37" t="s">
        <v>1278</v>
      </c>
      <c r="I259" s="38">
        <v>5.0</v>
      </c>
      <c r="J259" s="39">
        <f t="shared" si="75"/>
        <v>3.333333333</v>
      </c>
      <c r="K259" s="37" t="s">
        <v>1279</v>
      </c>
      <c r="L259" s="38">
        <v>4.0</v>
      </c>
      <c r="M259" s="39">
        <f t="shared" si="76"/>
        <v>2.666666667</v>
      </c>
      <c r="N259" s="37"/>
      <c r="O259" s="38"/>
      <c r="P259" s="39">
        <f t="shared" si="73"/>
        <v>0</v>
      </c>
      <c r="Q259" s="37" t="s">
        <v>1280</v>
      </c>
      <c r="R259" s="38">
        <v>2.0</v>
      </c>
      <c r="S259" s="39">
        <f t="shared" si="77"/>
        <v>1.333333333</v>
      </c>
      <c r="T259" s="40">
        <f t="shared" si="6"/>
        <v>14</v>
      </c>
      <c r="U259" s="41">
        <f>T259+T260</f>
        <v>27</v>
      </c>
      <c r="V259" s="42">
        <f>G259+G260+J259+J260+M259+M260+P259+P260+S259+S260</f>
        <v>18</v>
      </c>
      <c r="W259" s="72" t="s">
        <v>1262</v>
      </c>
      <c r="X259" s="43"/>
      <c r="Y259" s="43"/>
      <c r="Z259" s="43"/>
    </row>
    <row r="260" ht="15.75" customHeight="1">
      <c r="A260" s="44"/>
      <c r="B260" s="45"/>
      <c r="C260" s="46">
        <v>1998.0</v>
      </c>
      <c r="D260" s="47" t="s">
        <v>25</v>
      </c>
      <c r="E260" s="48"/>
      <c r="F260" s="49"/>
      <c r="G260" s="50">
        <f t="shared" si="74"/>
        <v>0</v>
      </c>
      <c r="H260" s="48" t="s">
        <v>231</v>
      </c>
      <c r="I260" s="49">
        <v>3.0</v>
      </c>
      <c r="J260" s="50">
        <f t="shared" si="75"/>
        <v>2</v>
      </c>
      <c r="K260" s="48" t="s">
        <v>1281</v>
      </c>
      <c r="L260" s="49">
        <v>3.0</v>
      </c>
      <c r="M260" s="50">
        <f t="shared" si="76"/>
        <v>2</v>
      </c>
      <c r="N260" s="48" t="s">
        <v>1282</v>
      </c>
      <c r="O260" s="49">
        <v>3.0</v>
      </c>
      <c r="P260" s="50">
        <f t="shared" si="73"/>
        <v>2</v>
      </c>
      <c r="Q260" s="48" t="s">
        <v>1283</v>
      </c>
      <c r="R260" s="49">
        <v>4.0</v>
      </c>
      <c r="S260" s="50">
        <f t="shared" si="77"/>
        <v>2.666666667</v>
      </c>
      <c r="T260" s="51">
        <f t="shared" si="6"/>
        <v>13</v>
      </c>
      <c r="U260" s="52"/>
      <c r="V260" s="42"/>
      <c r="W260" s="16"/>
      <c r="X260" s="43"/>
      <c r="Y260" s="43"/>
      <c r="Z260" s="43"/>
    </row>
    <row r="261" ht="24.75" customHeight="1">
      <c r="A261" s="53">
        <v>128.0</v>
      </c>
      <c r="B261" s="60" t="s">
        <v>1284</v>
      </c>
      <c r="C261" s="54"/>
      <c r="D261" s="36" t="s">
        <v>19</v>
      </c>
      <c r="E261" s="37" t="s">
        <v>1285</v>
      </c>
      <c r="F261" s="38">
        <v>3.0</v>
      </c>
      <c r="G261" s="39">
        <f t="shared" si="74"/>
        <v>2</v>
      </c>
      <c r="H261" s="37" t="s">
        <v>389</v>
      </c>
      <c r="I261" s="38">
        <v>3.0</v>
      </c>
      <c r="J261" s="39">
        <f t="shared" si="75"/>
        <v>2</v>
      </c>
      <c r="K261" s="37" t="s">
        <v>1286</v>
      </c>
      <c r="L261" s="38">
        <v>4.0</v>
      </c>
      <c r="M261" s="39">
        <f t="shared" si="76"/>
        <v>2.666666667</v>
      </c>
      <c r="N261" s="37" t="s">
        <v>1287</v>
      </c>
      <c r="O261" s="38">
        <v>4.0</v>
      </c>
      <c r="P261" s="39">
        <f t="shared" si="73"/>
        <v>2.666666667</v>
      </c>
      <c r="Q261" s="37" t="s">
        <v>1288</v>
      </c>
      <c r="R261" s="38">
        <v>4.0</v>
      </c>
      <c r="S261" s="39">
        <f t="shared" si="77"/>
        <v>2.666666667</v>
      </c>
      <c r="T261" s="40">
        <f t="shared" si="6"/>
        <v>18</v>
      </c>
      <c r="U261" s="41">
        <f>T261+T262</f>
        <v>27</v>
      </c>
      <c r="V261" s="42">
        <f>G261+G262+J261+J262+M261+M262+P261+P262+S261+S262</f>
        <v>18</v>
      </c>
      <c r="W261" s="72" t="s">
        <v>1262</v>
      </c>
      <c r="X261" s="43"/>
      <c r="Y261" s="43"/>
      <c r="Z261" s="43"/>
    </row>
    <row r="262" ht="15.75" customHeight="1">
      <c r="A262" s="56"/>
      <c r="B262" s="45"/>
      <c r="C262" s="58"/>
      <c r="D262" s="47" t="s">
        <v>25</v>
      </c>
      <c r="E262" s="48"/>
      <c r="F262" s="49"/>
      <c r="G262" s="50">
        <f t="shared" si="74"/>
        <v>0</v>
      </c>
      <c r="H262" s="48" t="s">
        <v>1289</v>
      </c>
      <c r="I262" s="49">
        <v>4.0</v>
      </c>
      <c r="J262" s="50">
        <f t="shared" si="75"/>
        <v>2.666666667</v>
      </c>
      <c r="K262" s="48"/>
      <c r="L262" s="49"/>
      <c r="M262" s="50">
        <f t="shared" si="76"/>
        <v>0</v>
      </c>
      <c r="N262" s="48" t="s">
        <v>1290</v>
      </c>
      <c r="O262" s="49">
        <v>3.0</v>
      </c>
      <c r="P262" s="50">
        <f t="shared" si="73"/>
        <v>2</v>
      </c>
      <c r="Q262" s="48" t="s">
        <v>1291</v>
      </c>
      <c r="R262" s="49">
        <v>2.0</v>
      </c>
      <c r="S262" s="50">
        <f t="shared" si="77"/>
        <v>1.333333333</v>
      </c>
      <c r="T262" s="51">
        <f t="shared" si="6"/>
        <v>9</v>
      </c>
      <c r="U262" s="52"/>
      <c r="V262" s="42"/>
      <c r="W262" s="16"/>
      <c r="X262" s="43"/>
      <c r="Y262" s="43"/>
      <c r="Z262" s="43"/>
    </row>
    <row r="263" ht="24.75" customHeight="1">
      <c r="A263" s="33">
        <v>129.0</v>
      </c>
      <c r="B263" s="60" t="s">
        <v>1292</v>
      </c>
      <c r="C263" s="35" t="s">
        <v>18</v>
      </c>
      <c r="D263" s="36" t="s">
        <v>19</v>
      </c>
      <c r="E263" s="37"/>
      <c r="F263" s="38"/>
      <c r="G263" s="39">
        <f t="shared" si="74"/>
        <v>0</v>
      </c>
      <c r="H263" s="37" t="s">
        <v>1293</v>
      </c>
      <c r="I263" s="38">
        <v>4.0</v>
      </c>
      <c r="J263" s="39">
        <f t="shared" si="75"/>
        <v>2.666666667</v>
      </c>
      <c r="K263" s="37" t="s">
        <v>1294</v>
      </c>
      <c r="L263" s="38">
        <v>4.0</v>
      </c>
      <c r="M263" s="39">
        <f t="shared" si="76"/>
        <v>2.666666667</v>
      </c>
      <c r="N263" s="37" t="s">
        <v>1295</v>
      </c>
      <c r="O263" s="38">
        <v>4.0</v>
      </c>
      <c r="P263" s="39">
        <f t="shared" si="73"/>
        <v>2.666666667</v>
      </c>
      <c r="Q263" s="37" t="s">
        <v>1296</v>
      </c>
      <c r="R263" s="38">
        <v>4.0</v>
      </c>
      <c r="S263" s="39">
        <f t="shared" si="77"/>
        <v>2.666666667</v>
      </c>
      <c r="T263" s="40">
        <f t="shared" si="6"/>
        <v>16</v>
      </c>
      <c r="U263" s="41">
        <f>T263+T264</f>
        <v>32</v>
      </c>
      <c r="V263" s="42">
        <f>G263+G264+J263+J264+M263+M264+P263+P264+S263+S264</f>
        <v>21.33333333</v>
      </c>
      <c r="W263" s="72" t="s">
        <v>1297</v>
      </c>
      <c r="X263" s="43"/>
      <c r="Y263" s="43"/>
      <c r="Z263" s="43"/>
    </row>
    <row r="264" ht="15.75" customHeight="1">
      <c r="A264" s="44"/>
      <c r="B264" s="45"/>
      <c r="C264" s="46">
        <v>1992.0</v>
      </c>
      <c r="D264" s="47" t="s">
        <v>25</v>
      </c>
      <c r="E264" s="48" t="s">
        <v>1298</v>
      </c>
      <c r="F264" s="49">
        <v>3.0</v>
      </c>
      <c r="G264" s="50">
        <f t="shared" si="74"/>
        <v>2</v>
      </c>
      <c r="H264" s="48" t="s">
        <v>1299</v>
      </c>
      <c r="I264" s="49">
        <v>3.0</v>
      </c>
      <c r="J264" s="50">
        <f t="shared" si="75"/>
        <v>2</v>
      </c>
      <c r="K264" s="48" t="s">
        <v>1300</v>
      </c>
      <c r="L264" s="49">
        <v>3.0</v>
      </c>
      <c r="M264" s="50">
        <f t="shared" si="76"/>
        <v>2</v>
      </c>
      <c r="N264" s="48" t="s">
        <v>1301</v>
      </c>
      <c r="O264" s="49">
        <v>4.0</v>
      </c>
      <c r="P264" s="50">
        <f t="shared" si="73"/>
        <v>2.666666667</v>
      </c>
      <c r="Q264" s="48" t="s">
        <v>1302</v>
      </c>
      <c r="R264" s="49">
        <v>3.0</v>
      </c>
      <c r="S264" s="50">
        <f t="shared" si="77"/>
        <v>2</v>
      </c>
      <c r="T264" s="51">
        <f t="shared" si="6"/>
        <v>16</v>
      </c>
      <c r="U264" s="52"/>
      <c r="V264" s="42"/>
      <c r="W264" s="16"/>
      <c r="X264" s="43"/>
      <c r="Y264" s="43"/>
      <c r="Z264" s="43"/>
    </row>
    <row r="265" ht="24.75" customHeight="1">
      <c r="A265" s="71">
        <v>130.0</v>
      </c>
      <c r="B265" s="60" t="s">
        <v>1303</v>
      </c>
      <c r="C265" s="35" t="s">
        <v>18</v>
      </c>
      <c r="D265" s="36" t="s">
        <v>19</v>
      </c>
      <c r="E265" s="37" t="s">
        <v>1304</v>
      </c>
      <c r="F265" s="38">
        <v>3.0</v>
      </c>
      <c r="G265" s="39">
        <f t="shared" si="74"/>
        <v>2</v>
      </c>
      <c r="H265" s="37" t="s">
        <v>1305</v>
      </c>
      <c r="I265" s="38">
        <v>4.0</v>
      </c>
      <c r="J265" s="39">
        <f t="shared" si="75"/>
        <v>2.666666667</v>
      </c>
      <c r="K265" s="78"/>
      <c r="L265" s="38"/>
      <c r="M265" s="39">
        <f t="shared" si="76"/>
        <v>0</v>
      </c>
      <c r="N265" s="37" t="s">
        <v>1306</v>
      </c>
      <c r="O265" s="38">
        <v>4.0</v>
      </c>
      <c r="P265" s="39">
        <f t="shared" si="73"/>
        <v>2.666666667</v>
      </c>
      <c r="Q265" s="37" t="s">
        <v>1307</v>
      </c>
      <c r="R265" s="38">
        <v>4.0</v>
      </c>
      <c r="S265" s="39">
        <f t="shared" si="77"/>
        <v>2.666666667</v>
      </c>
      <c r="T265" s="40">
        <f t="shared" si="6"/>
        <v>15</v>
      </c>
      <c r="U265" s="41">
        <f>T265+T266</f>
        <v>32</v>
      </c>
      <c r="V265" s="42">
        <f>G265+G266+J265+J266+M265+M266+P265+P266+S265+S266</f>
        <v>21.33333333</v>
      </c>
      <c r="W265" s="72" t="s">
        <v>1297</v>
      </c>
      <c r="X265" s="43"/>
      <c r="Y265" s="43"/>
      <c r="Z265" s="43"/>
    </row>
    <row r="266" ht="15.75" customHeight="1">
      <c r="A266" s="73"/>
      <c r="B266" s="45"/>
      <c r="C266" s="46">
        <v>1994.0</v>
      </c>
      <c r="D266" s="47" t="s">
        <v>25</v>
      </c>
      <c r="E266" s="48" t="s">
        <v>1308</v>
      </c>
      <c r="F266" s="49">
        <v>3.0</v>
      </c>
      <c r="G266" s="50">
        <f t="shared" si="74"/>
        <v>2</v>
      </c>
      <c r="H266" s="48" t="s">
        <v>1309</v>
      </c>
      <c r="I266" s="49">
        <v>4.0</v>
      </c>
      <c r="J266" s="50">
        <f t="shared" si="75"/>
        <v>2.666666667</v>
      </c>
      <c r="K266" s="48" t="s">
        <v>1310</v>
      </c>
      <c r="L266" s="49">
        <v>3.0</v>
      </c>
      <c r="M266" s="50">
        <f t="shared" si="76"/>
        <v>2</v>
      </c>
      <c r="N266" s="48" t="s">
        <v>1311</v>
      </c>
      <c r="O266" s="49">
        <v>4.0</v>
      </c>
      <c r="P266" s="50">
        <f t="shared" si="73"/>
        <v>2.666666667</v>
      </c>
      <c r="Q266" s="48" t="s">
        <v>1312</v>
      </c>
      <c r="R266" s="49">
        <v>3.0</v>
      </c>
      <c r="S266" s="50">
        <f t="shared" si="77"/>
        <v>2</v>
      </c>
      <c r="T266" s="51">
        <f t="shared" si="6"/>
        <v>17</v>
      </c>
      <c r="U266" s="52"/>
      <c r="V266" s="42"/>
      <c r="W266" s="16"/>
      <c r="X266" s="43"/>
      <c r="Y266" s="43"/>
      <c r="Z266" s="43"/>
    </row>
    <row r="267" ht="24.75" customHeight="1">
      <c r="A267" s="33">
        <v>131.0</v>
      </c>
      <c r="B267" s="60" t="s">
        <v>1313</v>
      </c>
      <c r="C267" s="54"/>
      <c r="D267" s="36" t="s">
        <v>19</v>
      </c>
      <c r="E267" s="37" t="s">
        <v>1314</v>
      </c>
      <c r="F267" s="38">
        <v>3.0</v>
      </c>
      <c r="G267" s="39">
        <f t="shared" si="74"/>
        <v>2</v>
      </c>
      <c r="H267" s="37" t="s">
        <v>1315</v>
      </c>
      <c r="I267" s="38">
        <v>4.0</v>
      </c>
      <c r="J267" s="39">
        <f t="shared" si="75"/>
        <v>2.666666667</v>
      </c>
      <c r="K267" s="37"/>
      <c r="L267" s="38"/>
      <c r="M267" s="39">
        <f t="shared" si="76"/>
        <v>0</v>
      </c>
      <c r="N267" s="37" t="s">
        <v>1316</v>
      </c>
      <c r="O267" s="38">
        <v>4.0</v>
      </c>
      <c r="P267" s="39">
        <f t="shared" si="73"/>
        <v>2.666666667</v>
      </c>
      <c r="Q267" s="37"/>
      <c r="R267" s="38"/>
      <c r="S267" s="39">
        <f t="shared" si="77"/>
        <v>0</v>
      </c>
      <c r="T267" s="40">
        <f t="shared" si="6"/>
        <v>11</v>
      </c>
      <c r="U267" s="41">
        <f>T267+T268</f>
        <v>21</v>
      </c>
      <c r="V267" s="42">
        <f>G267+G268+J267+J268+M267+M268+P267+P268+S267+S268</f>
        <v>14</v>
      </c>
      <c r="W267" s="72" t="s">
        <v>1317</v>
      </c>
      <c r="X267" s="43"/>
      <c r="Y267" s="43"/>
      <c r="Z267" s="43"/>
    </row>
    <row r="268" ht="15.75" customHeight="1">
      <c r="A268" s="44"/>
      <c r="B268" s="45"/>
      <c r="C268" s="46">
        <v>1986.0</v>
      </c>
      <c r="D268" s="47" t="s">
        <v>25</v>
      </c>
      <c r="E268" s="48" t="s">
        <v>1318</v>
      </c>
      <c r="F268" s="49">
        <v>3.0</v>
      </c>
      <c r="G268" s="50">
        <f t="shared" si="74"/>
        <v>2</v>
      </c>
      <c r="H268" s="48"/>
      <c r="I268" s="49"/>
      <c r="J268" s="50">
        <f t="shared" si="75"/>
        <v>0</v>
      </c>
      <c r="K268" s="48"/>
      <c r="L268" s="49"/>
      <c r="M268" s="50">
        <f t="shared" si="76"/>
        <v>0</v>
      </c>
      <c r="N268" s="48" t="s">
        <v>1319</v>
      </c>
      <c r="O268" s="49">
        <v>4.0</v>
      </c>
      <c r="P268" s="50">
        <f t="shared" si="73"/>
        <v>2.666666667</v>
      </c>
      <c r="Q268" s="48" t="s">
        <v>1320</v>
      </c>
      <c r="R268" s="49">
        <v>3.0</v>
      </c>
      <c r="S268" s="50">
        <f t="shared" si="77"/>
        <v>2</v>
      </c>
      <c r="T268" s="51">
        <f t="shared" si="6"/>
        <v>10</v>
      </c>
      <c r="U268" s="52"/>
      <c r="V268" s="42"/>
      <c r="W268" s="16"/>
      <c r="X268" s="43"/>
      <c r="Y268" s="43"/>
      <c r="Z268" s="43"/>
    </row>
    <row r="269" ht="24.75" customHeight="1">
      <c r="A269" s="53">
        <v>132.0</v>
      </c>
      <c r="B269" s="60" t="s">
        <v>1321</v>
      </c>
      <c r="C269" s="54"/>
      <c r="D269" s="36" t="s">
        <v>19</v>
      </c>
      <c r="E269" s="37" t="s">
        <v>1322</v>
      </c>
      <c r="F269" s="38">
        <v>3.0</v>
      </c>
      <c r="G269" s="39">
        <f t="shared" si="74"/>
        <v>2</v>
      </c>
      <c r="H269" s="37" t="s">
        <v>1323</v>
      </c>
      <c r="I269" s="38">
        <v>4.0</v>
      </c>
      <c r="J269" s="39">
        <f t="shared" si="75"/>
        <v>2.666666667</v>
      </c>
      <c r="K269" s="37" t="s">
        <v>1324</v>
      </c>
      <c r="L269" s="38">
        <v>4.0</v>
      </c>
      <c r="M269" s="39">
        <f t="shared" si="76"/>
        <v>2.666666667</v>
      </c>
      <c r="N269" s="37" t="s">
        <v>1325</v>
      </c>
      <c r="O269" s="38">
        <v>4.0</v>
      </c>
      <c r="P269" s="39">
        <f t="shared" si="73"/>
        <v>2.666666667</v>
      </c>
      <c r="Q269" s="37" t="s">
        <v>1326</v>
      </c>
      <c r="R269" s="38">
        <v>4.0</v>
      </c>
      <c r="S269" s="39">
        <f t="shared" si="77"/>
        <v>2.666666667</v>
      </c>
      <c r="T269" s="40">
        <f t="shared" si="6"/>
        <v>19</v>
      </c>
      <c r="U269" s="41">
        <f>T269+T270</f>
        <v>34</v>
      </c>
      <c r="V269" s="42">
        <f>G269+G270+J269+J270+M269+M270+P269+P270+S269+S270</f>
        <v>22.66666667</v>
      </c>
      <c r="W269" s="72" t="s">
        <v>1317</v>
      </c>
      <c r="X269" s="43"/>
      <c r="Y269" s="43"/>
      <c r="Z269" s="43"/>
    </row>
    <row r="270" ht="15.75" customHeight="1">
      <c r="A270" s="56"/>
      <c r="B270" s="45"/>
      <c r="C270" s="58"/>
      <c r="D270" s="47" t="s">
        <v>25</v>
      </c>
      <c r="E270" s="48" t="s">
        <v>1327</v>
      </c>
      <c r="F270" s="49">
        <v>4.0</v>
      </c>
      <c r="G270" s="50">
        <f t="shared" si="74"/>
        <v>2.666666667</v>
      </c>
      <c r="H270" s="48" t="s">
        <v>1328</v>
      </c>
      <c r="I270" s="49">
        <v>4.0</v>
      </c>
      <c r="J270" s="50">
        <f t="shared" si="75"/>
        <v>2.666666667</v>
      </c>
      <c r="K270" s="48" t="s">
        <v>1329</v>
      </c>
      <c r="L270" s="49">
        <v>4.0</v>
      </c>
      <c r="M270" s="50">
        <f t="shared" si="76"/>
        <v>2.666666667</v>
      </c>
      <c r="N270" s="48"/>
      <c r="O270" s="49"/>
      <c r="P270" s="50">
        <f t="shared" si="73"/>
        <v>0</v>
      </c>
      <c r="Q270" s="48" t="s">
        <v>1330</v>
      </c>
      <c r="R270" s="49">
        <v>3.0</v>
      </c>
      <c r="S270" s="50">
        <f t="shared" si="77"/>
        <v>2</v>
      </c>
      <c r="T270" s="51">
        <f t="shared" si="6"/>
        <v>15</v>
      </c>
      <c r="U270" s="52"/>
      <c r="V270" s="42"/>
      <c r="W270" s="16"/>
      <c r="X270" s="43"/>
      <c r="Y270" s="43"/>
      <c r="Z270" s="43"/>
    </row>
    <row r="271" ht="24.75" customHeight="1">
      <c r="A271" s="33">
        <v>133.0</v>
      </c>
      <c r="B271" s="92" t="s">
        <v>1331</v>
      </c>
      <c r="C271" s="35" t="s">
        <v>18</v>
      </c>
      <c r="D271" s="36" t="s">
        <v>19</v>
      </c>
      <c r="E271" s="37" t="s">
        <v>1332</v>
      </c>
      <c r="F271" s="38">
        <v>3.0</v>
      </c>
      <c r="G271" s="39">
        <f t="shared" si="74"/>
        <v>2</v>
      </c>
      <c r="H271" s="37"/>
      <c r="I271" s="38"/>
      <c r="J271" s="39">
        <f t="shared" si="75"/>
        <v>0</v>
      </c>
      <c r="K271" s="37" t="s">
        <v>1333</v>
      </c>
      <c r="L271" s="38">
        <v>4.0</v>
      </c>
      <c r="M271" s="39">
        <f t="shared" si="76"/>
        <v>2.666666667</v>
      </c>
      <c r="N271" s="37" t="s">
        <v>1334</v>
      </c>
      <c r="O271" s="38">
        <v>4.0</v>
      </c>
      <c r="P271" s="39">
        <f t="shared" si="73"/>
        <v>2.666666667</v>
      </c>
      <c r="Q271" s="37"/>
      <c r="R271" s="38"/>
      <c r="S271" s="39">
        <f t="shared" si="77"/>
        <v>0</v>
      </c>
      <c r="T271" s="40">
        <f t="shared" si="6"/>
        <v>11</v>
      </c>
      <c r="U271" s="41">
        <f>T271+T272</f>
        <v>20</v>
      </c>
      <c r="V271" s="42">
        <f>G271+G272+J271+J272+M271+M272+P271+P272+S271+S272</f>
        <v>13.33333333</v>
      </c>
      <c r="W271" s="72" t="s">
        <v>1335</v>
      </c>
      <c r="X271" s="43"/>
      <c r="Y271" s="43"/>
      <c r="Z271" s="43"/>
    </row>
    <row r="272" ht="15.75" customHeight="1">
      <c r="A272" s="44"/>
      <c r="B272" s="45"/>
      <c r="C272" s="46"/>
      <c r="D272" s="47" t="s">
        <v>25</v>
      </c>
      <c r="E272" s="48"/>
      <c r="F272" s="49"/>
      <c r="G272" s="50">
        <f t="shared" si="74"/>
        <v>0</v>
      </c>
      <c r="H272" s="48"/>
      <c r="I272" s="49"/>
      <c r="J272" s="50">
        <f t="shared" si="75"/>
        <v>0</v>
      </c>
      <c r="K272" s="48" t="s">
        <v>1336</v>
      </c>
      <c r="L272" s="49">
        <v>3.0</v>
      </c>
      <c r="M272" s="50">
        <f t="shared" si="76"/>
        <v>2</v>
      </c>
      <c r="N272" s="48" t="s">
        <v>1337</v>
      </c>
      <c r="O272" s="49">
        <v>3.0</v>
      </c>
      <c r="P272" s="50">
        <f t="shared" si="73"/>
        <v>2</v>
      </c>
      <c r="Q272" s="48" t="s">
        <v>1338</v>
      </c>
      <c r="R272" s="49">
        <v>3.0</v>
      </c>
      <c r="S272" s="50">
        <f t="shared" si="77"/>
        <v>2</v>
      </c>
      <c r="T272" s="51">
        <f t="shared" si="6"/>
        <v>9</v>
      </c>
      <c r="U272" s="52"/>
      <c r="V272" s="42"/>
      <c r="W272" s="16"/>
      <c r="X272" s="43"/>
      <c r="Y272" s="43"/>
      <c r="Z272" s="43"/>
    </row>
    <row r="273" ht="24.75" customHeight="1">
      <c r="A273" s="53">
        <v>134.0</v>
      </c>
      <c r="B273" s="92" t="s">
        <v>1339</v>
      </c>
      <c r="C273" s="35" t="s">
        <v>18</v>
      </c>
      <c r="D273" s="36" t="s">
        <v>19</v>
      </c>
      <c r="E273" s="37"/>
      <c r="F273" s="38"/>
      <c r="G273" s="39">
        <f t="shared" si="74"/>
        <v>0</v>
      </c>
      <c r="H273" s="37"/>
      <c r="I273" s="38"/>
      <c r="J273" s="39">
        <f t="shared" si="75"/>
        <v>0</v>
      </c>
      <c r="K273" s="37"/>
      <c r="L273" s="38"/>
      <c r="M273" s="39">
        <f t="shared" si="76"/>
        <v>0</v>
      </c>
      <c r="N273" s="37"/>
      <c r="O273" s="38"/>
      <c r="P273" s="39">
        <f t="shared" si="73"/>
        <v>0</v>
      </c>
      <c r="Q273" s="37"/>
      <c r="R273" s="38"/>
      <c r="S273" s="39">
        <f t="shared" si="77"/>
        <v>0</v>
      </c>
      <c r="T273" s="40">
        <f t="shared" si="6"/>
        <v>0</v>
      </c>
      <c r="U273" s="41">
        <f>T273+T274</f>
        <v>3</v>
      </c>
      <c r="V273" s="42">
        <f>G273+G274+J273+J274+M273+M274+P273+P274+S273+S274</f>
        <v>2</v>
      </c>
      <c r="W273" s="72" t="s">
        <v>1335</v>
      </c>
      <c r="X273" s="43"/>
      <c r="Y273" s="43"/>
      <c r="Z273" s="43"/>
    </row>
    <row r="274" ht="15.75" customHeight="1">
      <c r="A274" s="56"/>
      <c r="B274" s="45"/>
      <c r="C274" s="46">
        <v>1998.0</v>
      </c>
      <c r="D274" s="47" t="s">
        <v>25</v>
      </c>
      <c r="E274" s="48"/>
      <c r="F274" s="49"/>
      <c r="G274" s="50">
        <f t="shared" si="74"/>
        <v>0</v>
      </c>
      <c r="H274" s="48"/>
      <c r="I274" s="49"/>
      <c r="J274" s="50">
        <f t="shared" si="75"/>
        <v>0</v>
      </c>
      <c r="K274" s="48"/>
      <c r="L274" s="49"/>
      <c r="M274" s="50">
        <f t="shared" si="76"/>
        <v>0</v>
      </c>
      <c r="N274" s="48"/>
      <c r="O274" s="49"/>
      <c r="P274" s="50">
        <f t="shared" si="73"/>
        <v>0</v>
      </c>
      <c r="Q274" s="48" t="s">
        <v>1340</v>
      </c>
      <c r="R274" s="49">
        <v>3.0</v>
      </c>
      <c r="S274" s="50">
        <f t="shared" si="77"/>
        <v>2</v>
      </c>
      <c r="T274" s="51">
        <f t="shared" si="6"/>
        <v>3</v>
      </c>
      <c r="U274" s="52"/>
      <c r="V274" s="42"/>
      <c r="W274" s="16"/>
      <c r="X274" s="43"/>
      <c r="Y274" s="43"/>
      <c r="Z274" s="43"/>
    </row>
    <row r="275" ht="24.75" customHeight="1">
      <c r="A275" s="33">
        <v>135.0</v>
      </c>
      <c r="B275" s="92" t="s">
        <v>1341</v>
      </c>
      <c r="C275" s="35" t="s">
        <v>18</v>
      </c>
      <c r="D275" s="36" t="s">
        <v>19</v>
      </c>
      <c r="E275" s="37"/>
      <c r="F275" s="38"/>
      <c r="G275" s="39">
        <f t="shared" si="74"/>
        <v>0</v>
      </c>
      <c r="H275" s="37"/>
      <c r="I275" s="38"/>
      <c r="J275" s="39">
        <f t="shared" si="75"/>
        <v>0</v>
      </c>
      <c r="K275" s="37"/>
      <c r="L275" s="38"/>
      <c r="M275" s="39">
        <f t="shared" si="76"/>
        <v>0</v>
      </c>
      <c r="N275" s="37"/>
      <c r="O275" s="38"/>
      <c r="P275" s="39">
        <f t="shared" si="73"/>
        <v>0</v>
      </c>
      <c r="Q275" s="37"/>
      <c r="R275" s="38"/>
      <c r="S275" s="39">
        <f t="shared" si="77"/>
        <v>0</v>
      </c>
      <c r="T275" s="40">
        <f t="shared" si="6"/>
        <v>0</v>
      </c>
      <c r="U275" s="41">
        <f>T275+T276</f>
        <v>3</v>
      </c>
      <c r="V275" s="42">
        <f>G275+G276+J275+J276+M275+M276+P275+P276+S275+S276</f>
        <v>2</v>
      </c>
      <c r="W275" s="72" t="s">
        <v>1335</v>
      </c>
      <c r="X275" s="43"/>
      <c r="Y275" s="43"/>
      <c r="Z275" s="43"/>
    </row>
    <row r="276" ht="15.75" customHeight="1">
      <c r="A276" s="44"/>
      <c r="B276" s="45"/>
      <c r="C276" s="46">
        <v>1995.0</v>
      </c>
      <c r="D276" s="47" t="s">
        <v>25</v>
      </c>
      <c r="E276" s="48"/>
      <c r="F276" s="49"/>
      <c r="G276" s="50">
        <f t="shared" si="74"/>
        <v>0</v>
      </c>
      <c r="H276" s="48"/>
      <c r="I276" s="49"/>
      <c r="J276" s="50">
        <f t="shared" si="75"/>
        <v>0</v>
      </c>
      <c r="K276" s="76" t="s">
        <v>1342</v>
      </c>
      <c r="L276" s="49"/>
      <c r="M276" s="50">
        <f t="shared" si="76"/>
        <v>0</v>
      </c>
      <c r="N276" s="48"/>
      <c r="O276" s="49"/>
      <c r="P276" s="50">
        <f t="shared" si="73"/>
        <v>0</v>
      </c>
      <c r="Q276" s="48" t="s">
        <v>1343</v>
      </c>
      <c r="R276" s="49">
        <v>3.0</v>
      </c>
      <c r="S276" s="50">
        <f t="shared" si="77"/>
        <v>2</v>
      </c>
      <c r="T276" s="51">
        <f t="shared" si="6"/>
        <v>3</v>
      </c>
      <c r="U276" s="52"/>
      <c r="V276" s="42"/>
      <c r="W276" s="16"/>
      <c r="X276" s="43"/>
      <c r="Y276" s="43"/>
      <c r="Z276" s="43"/>
    </row>
    <row r="277" ht="24.75" customHeight="1">
      <c r="A277" s="53"/>
      <c r="B277" s="34"/>
      <c r="C277" s="54"/>
      <c r="D277" s="36" t="s">
        <v>19</v>
      </c>
      <c r="E277" s="37"/>
      <c r="F277" s="38"/>
      <c r="G277" s="39">
        <f t="shared" si="74"/>
        <v>0</v>
      </c>
      <c r="H277" s="37"/>
      <c r="I277" s="38"/>
      <c r="J277" s="39">
        <f t="shared" si="75"/>
        <v>0</v>
      </c>
      <c r="K277" s="37"/>
      <c r="L277" s="38"/>
      <c r="M277" s="39">
        <f t="shared" si="76"/>
        <v>0</v>
      </c>
      <c r="N277" s="37"/>
      <c r="O277" s="38"/>
      <c r="P277" s="39">
        <f t="shared" si="73"/>
        <v>0</v>
      </c>
      <c r="Q277" s="37"/>
      <c r="R277" s="38"/>
      <c r="S277" s="39">
        <f t="shared" si="77"/>
        <v>0</v>
      </c>
      <c r="T277" s="40">
        <f t="shared" si="6"/>
        <v>0</v>
      </c>
      <c r="U277" s="41">
        <f>T277+T278</f>
        <v>0</v>
      </c>
      <c r="V277" s="42">
        <f>G277+G278+J277+J278+M277+M278+P277+P278+S277+S278</f>
        <v>0</v>
      </c>
      <c r="W277" s="72"/>
      <c r="X277" s="43"/>
      <c r="Y277" s="43"/>
      <c r="Z277" s="43"/>
    </row>
    <row r="278" ht="15.75" customHeight="1">
      <c r="A278" s="56"/>
      <c r="B278" s="57"/>
      <c r="C278" s="58"/>
      <c r="D278" s="47" t="s">
        <v>25</v>
      </c>
      <c r="E278" s="48"/>
      <c r="F278" s="49"/>
      <c r="G278" s="50">
        <f t="shared" si="74"/>
        <v>0</v>
      </c>
      <c r="H278" s="48"/>
      <c r="I278" s="49"/>
      <c r="J278" s="50">
        <f t="shared" si="75"/>
        <v>0</v>
      </c>
      <c r="K278" s="48"/>
      <c r="L278" s="49"/>
      <c r="M278" s="50">
        <f t="shared" si="76"/>
        <v>0</v>
      </c>
      <c r="N278" s="48"/>
      <c r="O278" s="49"/>
      <c r="P278" s="50">
        <f t="shared" si="73"/>
        <v>0</v>
      </c>
      <c r="Q278" s="48"/>
      <c r="R278" s="49"/>
      <c r="S278" s="50">
        <f t="shared" si="77"/>
        <v>0</v>
      </c>
      <c r="T278" s="51">
        <f t="shared" si="6"/>
        <v>0</v>
      </c>
      <c r="U278" s="52"/>
      <c r="V278" s="42"/>
      <c r="W278" s="16"/>
      <c r="X278" s="43"/>
      <c r="Y278" s="43"/>
      <c r="Z278" s="43"/>
    </row>
    <row r="279" ht="15.0" customHeight="1">
      <c r="A279" s="33"/>
      <c r="B279" s="34"/>
      <c r="C279" s="54"/>
      <c r="D279" s="36" t="s">
        <v>19</v>
      </c>
      <c r="E279" s="37"/>
      <c r="F279" s="38"/>
      <c r="G279" s="39">
        <f t="shared" si="74"/>
        <v>0</v>
      </c>
      <c r="H279" s="62"/>
      <c r="I279" s="63"/>
      <c r="J279" s="39">
        <f t="shared" si="75"/>
        <v>0</v>
      </c>
      <c r="K279" s="37"/>
      <c r="L279" s="38"/>
      <c r="M279" s="39">
        <f t="shared" si="76"/>
        <v>0</v>
      </c>
      <c r="N279" s="37"/>
      <c r="O279" s="38"/>
      <c r="P279" s="39">
        <f t="shared" si="73"/>
        <v>0</v>
      </c>
      <c r="Q279" s="67"/>
      <c r="R279" s="68"/>
      <c r="S279" s="39">
        <f t="shared" si="77"/>
        <v>0</v>
      </c>
      <c r="T279" s="40">
        <f t="shared" si="6"/>
        <v>0</v>
      </c>
      <c r="U279" s="41">
        <f>T279+T280</f>
        <v>0</v>
      </c>
      <c r="V279" s="42">
        <f>G279+G280+J279+J280+M279+M280+P279+P280+S279+S280</f>
        <v>0</v>
      </c>
      <c r="W279" s="72"/>
      <c r="X279" s="43"/>
      <c r="Y279" s="43"/>
      <c r="Z279" s="43"/>
    </row>
    <row r="280" ht="15.75" customHeight="1">
      <c r="A280" s="44"/>
      <c r="B280" s="57"/>
      <c r="C280" s="58"/>
      <c r="D280" s="47" t="s">
        <v>25</v>
      </c>
      <c r="E280" s="48"/>
      <c r="F280" s="49"/>
      <c r="G280" s="50">
        <f t="shared" si="74"/>
        <v>0</v>
      </c>
      <c r="H280" s="48"/>
      <c r="I280" s="49"/>
      <c r="J280" s="50">
        <f t="shared" si="75"/>
        <v>0</v>
      </c>
      <c r="K280" s="48"/>
      <c r="L280" s="49"/>
      <c r="M280" s="50">
        <f t="shared" si="76"/>
        <v>0</v>
      </c>
      <c r="N280" s="48"/>
      <c r="O280" s="49"/>
      <c r="P280" s="50">
        <f t="shared" si="73"/>
        <v>0</v>
      </c>
      <c r="Q280" s="48"/>
      <c r="R280" s="49"/>
      <c r="S280" s="50">
        <f t="shared" si="77"/>
        <v>0</v>
      </c>
      <c r="T280" s="51">
        <f t="shared" si="6"/>
        <v>0</v>
      </c>
      <c r="U280" s="52"/>
      <c r="V280" s="42"/>
      <c r="W280" s="16"/>
      <c r="X280" s="43"/>
      <c r="Y280" s="43"/>
      <c r="Z280" s="43"/>
    </row>
    <row r="281" ht="15.0" customHeight="1">
      <c r="A281" s="53"/>
      <c r="B281" s="34"/>
      <c r="C281" s="54"/>
      <c r="D281" s="36" t="s">
        <v>19</v>
      </c>
      <c r="E281" s="37"/>
      <c r="F281" s="38"/>
      <c r="G281" s="39">
        <f t="shared" si="74"/>
        <v>0</v>
      </c>
      <c r="H281" s="37"/>
      <c r="I281" s="38"/>
      <c r="J281" s="39">
        <f t="shared" si="75"/>
        <v>0</v>
      </c>
      <c r="K281" s="67"/>
      <c r="L281" s="68"/>
      <c r="M281" s="39">
        <f t="shared" si="76"/>
        <v>0</v>
      </c>
      <c r="N281" s="37"/>
      <c r="O281" s="38"/>
      <c r="P281" s="39">
        <f t="shared" si="73"/>
        <v>0</v>
      </c>
      <c r="Q281" s="37"/>
      <c r="R281" s="38"/>
      <c r="S281" s="39">
        <f t="shared" si="77"/>
        <v>0</v>
      </c>
      <c r="T281" s="40">
        <f t="shared" si="6"/>
        <v>0</v>
      </c>
      <c r="U281" s="41">
        <f>T281+T282</f>
        <v>0</v>
      </c>
      <c r="V281" s="42">
        <f>G281+G282+J281+J282+M281+M282+P281+P282+S281+S282</f>
        <v>0</v>
      </c>
      <c r="W281" s="16"/>
      <c r="X281" s="43"/>
      <c r="Y281" s="43"/>
      <c r="Z281" s="43"/>
    </row>
    <row r="282" ht="15.75" customHeight="1">
      <c r="A282" s="56"/>
      <c r="B282" s="57"/>
      <c r="C282" s="58"/>
      <c r="D282" s="47" t="s">
        <v>25</v>
      </c>
      <c r="E282" s="48"/>
      <c r="F282" s="49"/>
      <c r="G282" s="50">
        <f t="shared" si="74"/>
        <v>0</v>
      </c>
      <c r="H282" s="48"/>
      <c r="I282" s="49"/>
      <c r="J282" s="50">
        <f t="shared" si="75"/>
        <v>0</v>
      </c>
      <c r="K282" s="48"/>
      <c r="L282" s="49"/>
      <c r="M282" s="50">
        <f t="shared" si="76"/>
        <v>0</v>
      </c>
      <c r="N282" s="48"/>
      <c r="O282" s="49"/>
      <c r="P282" s="50">
        <f t="shared" si="73"/>
        <v>0</v>
      </c>
      <c r="Q282" s="48"/>
      <c r="R282" s="49"/>
      <c r="S282" s="50">
        <f t="shared" si="77"/>
        <v>0</v>
      </c>
      <c r="T282" s="51">
        <f t="shared" si="6"/>
        <v>0</v>
      </c>
      <c r="U282" s="52"/>
      <c r="V282" s="42"/>
      <c r="W282" s="16"/>
      <c r="X282" s="43"/>
      <c r="Y282" s="43"/>
      <c r="Z282" s="43"/>
    </row>
    <row r="283" ht="15.0" customHeight="1">
      <c r="A283" s="33"/>
      <c r="B283" s="34"/>
      <c r="C283" s="54"/>
      <c r="D283" s="36" t="s">
        <v>19</v>
      </c>
      <c r="E283" s="37"/>
      <c r="F283" s="38"/>
      <c r="G283" s="39">
        <f t="shared" si="74"/>
        <v>0</v>
      </c>
      <c r="H283" s="37"/>
      <c r="I283" s="38"/>
      <c r="J283" s="39">
        <f t="shared" si="75"/>
        <v>0</v>
      </c>
      <c r="K283" s="67"/>
      <c r="L283" s="68"/>
      <c r="M283" s="39">
        <f t="shared" si="76"/>
        <v>0</v>
      </c>
      <c r="N283" s="67"/>
      <c r="O283" s="68"/>
      <c r="P283" s="39">
        <f t="shared" si="73"/>
        <v>0</v>
      </c>
      <c r="Q283" s="67"/>
      <c r="R283" s="68"/>
      <c r="S283" s="39">
        <f t="shared" si="77"/>
        <v>0</v>
      </c>
      <c r="T283" s="40">
        <f t="shared" si="6"/>
        <v>0</v>
      </c>
      <c r="U283" s="41">
        <f>T283+T284</f>
        <v>0</v>
      </c>
      <c r="V283" s="42">
        <f>G283+G284+J283+J284+M283+M284+P283+P284+S283+S284</f>
        <v>0</v>
      </c>
      <c r="W283" s="74"/>
      <c r="X283" s="43"/>
      <c r="Y283" s="43"/>
      <c r="Z283" s="43"/>
    </row>
    <row r="284" ht="15.75" customHeight="1">
      <c r="A284" s="44"/>
      <c r="B284" s="57"/>
      <c r="C284" s="58"/>
      <c r="D284" s="47" t="s">
        <v>25</v>
      </c>
      <c r="E284" s="48"/>
      <c r="F284" s="49"/>
      <c r="G284" s="50">
        <f t="shared" si="74"/>
        <v>0</v>
      </c>
      <c r="H284" s="48"/>
      <c r="I284" s="49"/>
      <c r="J284" s="50">
        <f t="shared" si="75"/>
        <v>0</v>
      </c>
      <c r="K284" s="48"/>
      <c r="L284" s="49"/>
      <c r="M284" s="50">
        <f t="shared" si="76"/>
        <v>0</v>
      </c>
      <c r="N284" s="48"/>
      <c r="O284" s="49"/>
      <c r="P284" s="50">
        <f t="shared" si="73"/>
        <v>0</v>
      </c>
      <c r="Q284" s="48"/>
      <c r="R284" s="49"/>
      <c r="S284" s="50">
        <f t="shared" si="77"/>
        <v>0</v>
      </c>
      <c r="T284" s="51">
        <f t="shared" si="6"/>
        <v>0</v>
      </c>
      <c r="U284" s="52"/>
      <c r="V284" s="42"/>
      <c r="W284" s="16"/>
      <c r="X284" s="43"/>
      <c r="Y284" s="43"/>
      <c r="Z284" s="43"/>
    </row>
    <row r="285" ht="15.0" customHeight="1">
      <c r="A285" s="53"/>
      <c r="B285" s="34"/>
      <c r="C285" s="54"/>
      <c r="D285" s="36" t="s">
        <v>19</v>
      </c>
      <c r="E285" s="37"/>
      <c r="F285" s="38"/>
      <c r="G285" s="39">
        <f t="shared" si="74"/>
        <v>0</v>
      </c>
      <c r="H285" s="37"/>
      <c r="I285" s="38"/>
      <c r="J285" s="39">
        <f t="shared" si="75"/>
        <v>0</v>
      </c>
      <c r="K285" s="37"/>
      <c r="L285" s="38"/>
      <c r="M285" s="39">
        <f t="shared" si="76"/>
        <v>0</v>
      </c>
      <c r="N285" s="37"/>
      <c r="O285" s="38"/>
      <c r="P285" s="39">
        <f t="shared" si="73"/>
        <v>0</v>
      </c>
      <c r="Q285" s="37"/>
      <c r="R285" s="38"/>
      <c r="S285" s="39">
        <f t="shared" si="77"/>
        <v>0</v>
      </c>
      <c r="T285" s="40">
        <f t="shared" si="6"/>
        <v>0</v>
      </c>
      <c r="U285" s="41">
        <f>T285+T286</f>
        <v>0</v>
      </c>
      <c r="V285" s="42">
        <f>G285+G286+J285+J286+M285+M286+P285+P286+S285+S286</f>
        <v>0</v>
      </c>
      <c r="W285" s="72"/>
      <c r="X285" s="43"/>
      <c r="Y285" s="43"/>
      <c r="Z285" s="43"/>
    </row>
    <row r="286" ht="15.75" customHeight="1">
      <c r="A286" s="56"/>
      <c r="B286" s="57"/>
      <c r="C286" s="58"/>
      <c r="D286" s="47" t="s">
        <v>25</v>
      </c>
      <c r="E286" s="48"/>
      <c r="F286" s="49"/>
      <c r="G286" s="50">
        <f t="shared" si="74"/>
        <v>0</v>
      </c>
      <c r="H286" s="48"/>
      <c r="I286" s="49"/>
      <c r="J286" s="50">
        <f t="shared" si="75"/>
        <v>0</v>
      </c>
      <c r="K286" s="48"/>
      <c r="L286" s="49"/>
      <c r="M286" s="50">
        <f t="shared" si="76"/>
        <v>0</v>
      </c>
      <c r="N286" s="48"/>
      <c r="O286" s="49"/>
      <c r="P286" s="50">
        <f t="shared" si="73"/>
        <v>0</v>
      </c>
      <c r="Q286" s="48"/>
      <c r="R286" s="49"/>
      <c r="S286" s="50">
        <f t="shared" si="77"/>
        <v>0</v>
      </c>
      <c r="T286" s="51">
        <f t="shared" si="6"/>
        <v>0</v>
      </c>
      <c r="U286" s="52"/>
      <c r="V286" s="42"/>
      <c r="W286" s="74"/>
      <c r="X286" s="43"/>
      <c r="Y286" s="43"/>
      <c r="Z286" s="43"/>
    </row>
    <row r="287" ht="15.0" customHeight="1">
      <c r="A287" s="33"/>
      <c r="B287" s="34"/>
      <c r="C287" s="54"/>
      <c r="D287" s="36" t="s">
        <v>19</v>
      </c>
      <c r="E287" s="67"/>
      <c r="F287" s="68"/>
      <c r="G287" s="70">
        <f t="shared" si="74"/>
        <v>0</v>
      </c>
      <c r="H287" s="67"/>
      <c r="I287" s="68"/>
      <c r="J287" s="70">
        <f t="shared" si="75"/>
        <v>0</v>
      </c>
      <c r="K287" s="67"/>
      <c r="L287" s="68"/>
      <c r="M287" s="70">
        <f t="shared" si="76"/>
        <v>0</v>
      </c>
      <c r="N287" s="67"/>
      <c r="O287" s="38"/>
      <c r="P287" s="39">
        <f t="shared" si="73"/>
        <v>0</v>
      </c>
      <c r="Q287" s="67"/>
      <c r="R287" s="68"/>
      <c r="S287" s="39">
        <f t="shared" si="77"/>
        <v>0</v>
      </c>
      <c r="T287" s="40">
        <f t="shared" si="6"/>
        <v>0</v>
      </c>
      <c r="U287" s="41">
        <f>T287+T288</f>
        <v>0</v>
      </c>
      <c r="V287" s="42">
        <f>G287+G288+J287+J288+M287+M288+P287+P288+S287+S288</f>
        <v>0</v>
      </c>
      <c r="W287" s="74"/>
      <c r="X287" s="43"/>
      <c r="Y287" s="43"/>
      <c r="Z287" s="43"/>
    </row>
    <row r="288" ht="15.75" customHeight="1">
      <c r="A288" s="44"/>
      <c r="B288" s="57"/>
      <c r="C288" s="58"/>
      <c r="D288" s="47" t="s">
        <v>25</v>
      </c>
      <c r="E288" s="48"/>
      <c r="F288" s="49"/>
      <c r="G288" s="50">
        <f t="shared" si="74"/>
        <v>0</v>
      </c>
      <c r="H288" s="48"/>
      <c r="I288" s="49"/>
      <c r="J288" s="50">
        <f t="shared" si="75"/>
        <v>0</v>
      </c>
      <c r="K288" s="48"/>
      <c r="L288" s="49"/>
      <c r="M288" s="50">
        <f t="shared" si="76"/>
        <v>0</v>
      </c>
      <c r="N288" s="48"/>
      <c r="O288" s="49"/>
      <c r="P288" s="50">
        <f t="shared" si="73"/>
        <v>0</v>
      </c>
      <c r="Q288" s="48"/>
      <c r="R288" s="49"/>
      <c r="S288" s="50">
        <f t="shared" si="77"/>
        <v>0</v>
      </c>
      <c r="T288" s="51">
        <f t="shared" si="6"/>
        <v>0</v>
      </c>
      <c r="U288" s="52"/>
      <c r="V288" s="87"/>
      <c r="W288" s="16"/>
      <c r="X288" s="43"/>
      <c r="Y288" s="43"/>
      <c r="Z288" s="43"/>
    </row>
    <row r="289" ht="15.0" customHeight="1">
      <c r="A289" s="53"/>
      <c r="B289" s="85"/>
      <c r="C289" s="54"/>
      <c r="D289" s="36" t="s">
        <v>19</v>
      </c>
      <c r="E289" s="37"/>
      <c r="F289" s="38"/>
      <c r="G289" s="39">
        <f t="shared" si="74"/>
        <v>0</v>
      </c>
      <c r="H289" s="37"/>
      <c r="I289" s="38"/>
      <c r="J289" s="39">
        <f t="shared" si="75"/>
        <v>0</v>
      </c>
      <c r="K289" s="37"/>
      <c r="L289" s="38"/>
      <c r="M289" s="39">
        <f t="shared" si="76"/>
        <v>0</v>
      </c>
      <c r="N289" s="37"/>
      <c r="O289" s="38"/>
      <c r="P289" s="39">
        <f t="shared" si="73"/>
        <v>0</v>
      </c>
      <c r="Q289" s="37"/>
      <c r="R289" s="38"/>
      <c r="S289" s="39">
        <f t="shared" si="77"/>
        <v>0</v>
      </c>
      <c r="T289" s="40">
        <f t="shared" si="6"/>
        <v>0</v>
      </c>
      <c r="U289" s="41">
        <f>T289+T290</f>
        <v>0</v>
      </c>
      <c r="V289" s="42">
        <f>G289+G290+J289+J290+M289+M290+P289+P290+S289+S290</f>
        <v>0</v>
      </c>
      <c r="W289" s="16"/>
      <c r="X289" s="43"/>
      <c r="Y289" s="43"/>
      <c r="Z289" s="43"/>
    </row>
    <row r="290" ht="15.75" customHeight="1">
      <c r="A290" s="56"/>
      <c r="B290" s="86"/>
      <c r="C290" s="58"/>
      <c r="D290" s="47" t="s">
        <v>25</v>
      </c>
      <c r="E290" s="48"/>
      <c r="F290" s="49"/>
      <c r="G290" s="50">
        <f t="shared" si="74"/>
        <v>0</v>
      </c>
      <c r="H290" s="48"/>
      <c r="I290" s="49"/>
      <c r="J290" s="50">
        <f t="shared" si="75"/>
        <v>0</v>
      </c>
      <c r="K290" s="48"/>
      <c r="L290" s="49"/>
      <c r="M290" s="50">
        <f t="shared" si="76"/>
        <v>0</v>
      </c>
      <c r="N290" s="48"/>
      <c r="O290" s="49"/>
      <c r="P290" s="50">
        <f t="shared" si="73"/>
        <v>0</v>
      </c>
      <c r="Q290" s="48"/>
      <c r="R290" s="49"/>
      <c r="S290" s="50">
        <f t="shared" si="77"/>
        <v>0</v>
      </c>
      <c r="T290" s="51">
        <f t="shared" si="6"/>
        <v>0</v>
      </c>
      <c r="U290" s="52"/>
      <c r="V290" s="42"/>
      <c r="W290" s="16"/>
      <c r="X290" s="43"/>
      <c r="Y290" s="43"/>
      <c r="Z290" s="43"/>
    </row>
    <row r="291" ht="15.0" customHeight="1">
      <c r="A291" s="33"/>
      <c r="B291" s="85"/>
      <c r="C291" s="54"/>
      <c r="D291" s="36" t="s">
        <v>19</v>
      </c>
      <c r="E291" s="37"/>
      <c r="F291" s="38"/>
      <c r="G291" s="39">
        <f t="shared" si="74"/>
        <v>0</v>
      </c>
      <c r="H291" s="37"/>
      <c r="I291" s="38"/>
      <c r="J291" s="39">
        <f t="shared" si="75"/>
        <v>0</v>
      </c>
      <c r="K291" s="37"/>
      <c r="L291" s="38"/>
      <c r="M291" s="39">
        <f t="shared" si="76"/>
        <v>0</v>
      </c>
      <c r="N291" s="37"/>
      <c r="O291" s="38"/>
      <c r="P291" s="39">
        <f t="shared" si="73"/>
        <v>0</v>
      </c>
      <c r="Q291" s="37"/>
      <c r="R291" s="38"/>
      <c r="S291" s="39">
        <f t="shared" si="77"/>
        <v>0</v>
      </c>
      <c r="T291" s="40">
        <f t="shared" si="6"/>
        <v>0</v>
      </c>
      <c r="U291" s="41">
        <f>T291+T292</f>
        <v>0</v>
      </c>
      <c r="V291" s="42">
        <f>G291+G292+J291+J292+M291+M292+P291+P292+S291+S292</f>
        <v>0</v>
      </c>
      <c r="W291" s="16"/>
      <c r="X291" s="43"/>
      <c r="Y291" s="43"/>
      <c r="Z291" s="8"/>
    </row>
    <row r="292" ht="15.75" customHeight="1">
      <c r="A292" s="44"/>
      <c r="B292" s="86"/>
      <c r="C292" s="58"/>
      <c r="D292" s="47" t="s">
        <v>25</v>
      </c>
      <c r="E292" s="64"/>
      <c r="F292" s="65"/>
      <c r="G292" s="50">
        <f>F292*45/60</f>
        <v>0</v>
      </c>
      <c r="H292" s="48"/>
      <c r="I292" s="49"/>
      <c r="J292" s="50">
        <f t="shared" si="75"/>
        <v>0</v>
      </c>
      <c r="K292" s="64"/>
      <c r="L292" s="65"/>
      <c r="M292" s="50">
        <f t="shared" si="76"/>
        <v>0</v>
      </c>
      <c r="N292" s="64"/>
      <c r="O292" s="49"/>
      <c r="P292" s="50">
        <f t="shared" si="73"/>
        <v>0</v>
      </c>
      <c r="Q292" s="48"/>
      <c r="R292" s="49"/>
      <c r="S292" s="50">
        <f t="shared" si="77"/>
        <v>0</v>
      </c>
      <c r="T292" s="51">
        <f t="shared" si="6"/>
        <v>0</v>
      </c>
      <c r="U292" s="52"/>
      <c r="V292" s="42"/>
      <c r="W292" s="16"/>
      <c r="X292" s="43"/>
      <c r="Y292" s="43"/>
      <c r="Z292" s="43"/>
    </row>
    <row r="293" ht="15.0" customHeight="1">
      <c r="A293" s="53"/>
      <c r="B293" s="85"/>
      <c r="C293" s="54"/>
      <c r="D293" s="36" t="s">
        <v>19</v>
      </c>
      <c r="E293" s="37"/>
      <c r="F293" s="38"/>
      <c r="G293" s="39">
        <f>F293*40/60</f>
        <v>0</v>
      </c>
      <c r="H293" s="37"/>
      <c r="I293" s="38"/>
      <c r="J293" s="39">
        <f t="shared" si="75"/>
        <v>0</v>
      </c>
      <c r="K293" s="37"/>
      <c r="L293" s="38"/>
      <c r="M293" s="39">
        <f t="shared" si="76"/>
        <v>0</v>
      </c>
      <c r="N293" s="37"/>
      <c r="O293" s="38"/>
      <c r="P293" s="39">
        <f t="shared" si="73"/>
        <v>0</v>
      </c>
      <c r="Q293" s="37"/>
      <c r="R293" s="38"/>
      <c r="S293" s="39">
        <f t="shared" si="77"/>
        <v>0</v>
      </c>
      <c r="T293" s="40">
        <f t="shared" si="6"/>
        <v>0</v>
      </c>
      <c r="U293" s="41">
        <f>T293+T294</f>
        <v>0</v>
      </c>
      <c r="V293" s="42">
        <f>G293+G294+J293+J294+M293+M294+P293+P294+S293+S294</f>
        <v>0</v>
      </c>
      <c r="W293" s="16"/>
      <c r="X293" s="43"/>
      <c r="Y293" s="43"/>
      <c r="Z293" s="43"/>
    </row>
    <row r="294" ht="15.75" customHeight="1">
      <c r="A294" s="56"/>
      <c r="B294" s="86"/>
      <c r="C294" s="58"/>
      <c r="D294" s="47" t="s">
        <v>25</v>
      </c>
      <c r="E294" s="64"/>
      <c r="F294" s="65"/>
      <c r="G294" s="50">
        <f>F294*45/60</f>
        <v>0</v>
      </c>
      <c r="H294" s="48"/>
      <c r="I294" s="49"/>
      <c r="J294" s="50">
        <f t="shared" si="75"/>
        <v>0</v>
      </c>
      <c r="K294" s="64"/>
      <c r="L294" s="65"/>
      <c r="M294" s="50">
        <f t="shared" si="76"/>
        <v>0</v>
      </c>
      <c r="N294" s="64"/>
      <c r="O294" s="49"/>
      <c r="P294" s="50">
        <f t="shared" si="73"/>
        <v>0</v>
      </c>
      <c r="Q294" s="48"/>
      <c r="R294" s="49"/>
      <c r="S294" s="50">
        <f t="shared" si="77"/>
        <v>0</v>
      </c>
      <c r="T294" s="51">
        <f t="shared" si="6"/>
        <v>0</v>
      </c>
      <c r="U294" s="52"/>
      <c r="V294" s="42"/>
      <c r="W294" s="16"/>
      <c r="X294" s="43"/>
      <c r="Y294" s="43"/>
      <c r="Z294" s="43"/>
    </row>
    <row r="295" ht="15.0" customHeight="1">
      <c r="A295" s="33"/>
      <c r="B295" s="85"/>
      <c r="C295" s="54"/>
      <c r="D295" s="36" t="s">
        <v>19</v>
      </c>
      <c r="E295" s="37"/>
      <c r="F295" s="38"/>
      <c r="G295" s="39">
        <f t="shared" ref="G295:G296" si="78">F295*40/60</f>
        <v>0</v>
      </c>
      <c r="H295" s="37"/>
      <c r="I295" s="38"/>
      <c r="J295" s="39">
        <f t="shared" si="75"/>
        <v>0</v>
      </c>
      <c r="K295" s="37"/>
      <c r="L295" s="38"/>
      <c r="M295" s="39">
        <f t="shared" si="76"/>
        <v>0</v>
      </c>
      <c r="N295" s="37"/>
      <c r="O295" s="38"/>
      <c r="P295" s="39">
        <f t="shared" si="73"/>
        <v>0</v>
      </c>
      <c r="Q295" s="37"/>
      <c r="R295" s="38"/>
      <c r="S295" s="39">
        <f t="shared" si="77"/>
        <v>0</v>
      </c>
      <c r="T295" s="40">
        <f t="shared" si="6"/>
        <v>0</v>
      </c>
      <c r="U295" s="41">
        <f>T295+T296</f>
        <v>0</v>
      </c>
      <c r="V295" s="42">
        <f>G295+G296+J295+J296+M295+M296+P295+P296+S295+S296</f>
        <v>0</v>
      </c>
      <c r="W295" s="16"/>
      <c r="X295" s="43"/>
      <c r="Y295" s="43"/>
      <c r="Z295" s="43"/>
    </row>
    <row r="296" ht="15.75" customHeight="1">
      <c r="A296" s="44"/>
      <c r="B296" s="86"/>
      <c r="C296" s="58"/>
      <c r="D296" s="47" t="s">
        <v>25</v>
      </c>
      <c r="E296" s="48"/>
      <c r="F296" s="49"/>
      <c r="G296" s="50">
        <f t="shared" si="78"/>
        <v>0</v>
      </c>
      <c r="H296" s="48"/>
      <c r="I296" s="49"/>
      <c r="J296" s="50">
        <f t="shared" si="75"/>
        <v>0</v>
      </c>
      <c r="K296" s="48"/>
      <c r="L296" s="49"/>
      <c r="M296" s="50">
        <f t="shared" si="76"/>
        <v>0</v>
      </c>
      <c r="N296" s="48"/>
      <c r="O296" s="49"/>
      <c r="P296" s="50">
        <f t="shared" si="73"/>
        <v>0</v>
      </c>
      <c r="Q296" s="48"/>
      <c r="R296" s="49"/>
      <c r="S296" s="50">
        <f t="shared" si="77"/>
        <v>0</v>
      </c>
      <c r="T296" s="51">
        <f t="shared" si="6"/>
        <v>0</v>
      </c>
      <c r="U296" s="52"/>
      <c r="V296" s="87"/>
      <c r="W296" s="16"/>
      <c r="X296" s="43"/>
      <c r="Y296" s="43"/>
      <c r="Z296" s="43"/>
    </row>
    <row r="297" ht="39.0" customHeight="1">
      <c r="A297" s="93" t="s">
        <v>1344</v>
      </c>
      <c r="B297" s="20"/>
      <c r="C297" s="20"/>
      <c r="D297" s="94"/>
      <c r="E297" s="95"/>
      <c r="F297" s="96">
        <f t="shared" ref="F297:G297" si="79">SUM(F7:F296)</f>
        <v>683</v>
      </c>
      <c r="G297" s="97">
        <f t="shared" si="79"/>
        <v>460.6666667</v>
      </c>
      <c r="H297" s="95"/>
      <c r="I297" s="96">
        <f t="shared" ref="I297:J297" si="80">SUM(I7:I296)</f>
        <v>844</v>
      </c>
      <c r="J297" s="97">
        <f t="shared" si="80"/>
        <v>568.4166667</v>
      </c>
      <c r="K297" s="95"/>
      <c r="L297" s="96">
        <f t="shared" ref="L297:M297" si="81">SUM(L7:L296)</f>
        <v>833</v>
      </c>
      <c r="M297" s="97">
        <f t="shared" si="81"/>
        <v>560.25</v>
      </c>
      <c r="N297" s="95"/>
      <c r="O297" s="96">
        <f t="shared" ref="O297:P297" si="82">SUM(O7:O296)</f>
        <v>843</v>
      </c>
      <c r="P297" s="97">
        <f t="shared" si="82"/>
        <v>566.5833333</v>
      </c>
      <c r="Q297" s="95"/>
      <c r="R297" s="96">
        <f t="shared" ref="R297:S297" si="83">SUM(R7:R296)</f>
        <v>830</v>
      </c>
      <c r="S297" s="97">
        <f t="shared" si="83"/>
        <v>559.3333333</v>
      </c>
      <c r="T297" s="98">
        <f>SUM(U7:U296)</f>
        <v>4033</v>
      </c>
      <c r="U297" s="99"/>
      <c r="V297" s="100">
        <f>SUM(V7:V296)</f>
        <v>2715.25</v>
      </c>
      <c r="W297" s="101" t="str">
        <f>'[1]TH BME'!AB210</f>
        <v>#REF!</v>
      </c>
      <c r="X297" s="43"/>
      <c r="Y297" s="43"/>
      <c r="Z297" s="43"/>
    </row>
    <row r="298" ht="15.75" customHeight="1">
      <c r="A298" s="102"/>
      <c r="B298" s="103"/>
      <c r="C298" s="102"/>
      <c r="D298" s="102"/>
      <c r="E298" s="104"/>
      <c r="F298" s="102"/>
      <c r="G298" s="102"/>
      <c r="H298" s="104"/>
      <c r="I298" s="102"/>
      <c r="J298" s="102"/>
      <c r="K298" s="104"/>
      <c r="L298" s="102"/>
      <c r="M298" s="102"/>
      <c r="N298" s="104"/>
      <c r="O298" s="102"/>
      <c r="P298" s="102"/>
      <c r="Q298" s="104"/>
      <c r="R298" s="102"/>
      <c r="S298" s="102"/>
      <c r="T298" s="105"/>
      <c r="U298" s="105"/>
      <c r="V298" s="100"/>
      <c r="W298" s="16"/>
      <c r="X298" s="43"/>
      <c r="Y298" s="43"/>
      <c r="Z298" s="43"/>
    </row>
    <row r="299" ht="15.75" customHeight="1">
      <c r="A299" s="43"/>
      <c r="B299" s="106" t="s">
        <v>1345</v>
      </c>
      <c r="C299" s="107" t="s">
        <v>19</v>
      </c>
      <c r="D299" s="107" t="s">
        <v>19</v>
      </c>
      <c r="E299" s="108">
        <f t="shared" ref="E299:E300" si="84">F295+F249+F241+F261+F277+F165+F287+F79+F25+F285+F279+F257+F245+F239+F75+F275+F259+F263+F255+F243+F71+F141+F119+F115+F109+F57+F53+F237+F235+F233+F231+F229+F227+F225+F223+F221+F219+F217+F213+F211+F209+F207+F205+F203+F201+F199+F197+F195+F193+F191+F189+F187+F215+F185+F183+F181+F179+F177+F175+F173+F171+F271+F169+F281+F167+F289+F163+F161+F247+F159+F157+F155+F153+F151+F149+F147+F145+F143+F139+F137+F135+F133+F131+F129+F127+F125+F123+F121+F117+F253+F113+F111+F107+F105+F103+F101+F265+F99+F97+F95+F93+F91+F89+F87+F85+F83+F81+F269+F273+F77+F267+F73+F69+F67+F65+F293+F291+F61+F59+F55+F51+F49+F47+F283+F45+F43+F41+F39+F37+F35+F251+F63+F33+F31+F29+F27+F23+F21+F19+F17+F15+F13+F11+F9+F7</f>
        <v>289</v>
      </c>
      <c r="F299" s="43"/>
      <c r="G299" s="43"/>
      <c r="H299" s="108">
        <f t="shared" ref="H299:H300" si="85">I295+I249+I241+I261+I277+I165+I287+I79+I25+I285+I279+I257+I245+I239+I75+I275+I259+I263+I255+I243+I71+I141+I119+I115+I109+I57+I53+I237+I235+I233+I231+I229+I227+I225+I223+I221+I219+I217+I213+I211+I209+I207+I205+I203+I201+I199+I197+I195+I193+I191+I189+I187+I215+I185+I183+I181+I179+I177+I175+I173+I171+I271+I169+I281+I167+I289+I163+I161+I247+I159+I157+I155+I153+I151+I149+I147+I145+I143+I139+I137+I135+I133+I131+I129+I127+I125+I123+I121+I117+I253+I113+I111+I107+I105+I103+I101+I265+I99+I97+I95+I93+I91+I89+I87+I85+I83+I81+I269+I273+I77+I267+I73+I69+I67+I65+I293+I291+I61+I59+I55+I51+I49+I47+I283+I45+I43+I41+I39+I37+I35+I251+I63+I33+I31+I29+I27+I23+I21+I19+I17+I15+I13+I11+I9+I7</f>
        <v>447</v>
      </c>
      <c r="I299" s="16"/>
      <c r="J299" s="43"/>
      <c r="K299" s="109">
        <f t="shared" ref="K299:K300" si="86">L295+L249+L241+L261+L277+L165+L287+L79+L25+L285+L279+L257+L245+L239+L75+L275+L259+L263+L255+L243+L71+L141+L119+L115+L109+L57+L53+L237+L235+L233+L231+L229+L227+L225+L223+L221+L219+L217+L213+L211+L209+L207+L205+L203+L201+L199+L197+L195+L193+L191+L189+L187+L215+L185+L183+L181+L179+L177+L175+L173+L171+L271+L169+L281+L167+L289+L163+L161+L247+L159+L157+L155+L153+L151+L149+L147+L145+L143+L139+L137+L135+L133+L131+L129+L127+L125+L123+L121+L117+L253+L113+L111+L107+L105+L103+L101+L265+L99+L97+L95+L93+L91+L89+L87+L85+L83+L81+L269+L273+L77+L267+L73+L69+L67+L65+L293+L291+L61+L59+L55+L51+L49+L47+L283+L45+L43+L41+L39+L37+L35+L251+L63+L33+L31+L29+L27+L23+L21+L19+L17+L15+L13+L11+L9+L7</f>
        <v>449</v>
      </c>
      <c r="L299" s="16" t="s">
        <v>1346</v>
      </c>
      <c r="M299" s="43"/>
      <c r="N299" s="108">
        <f t="shared" ref="N299:N300" si="87">O295+O249+O241+O261+O277+O165+O287+O79+O25+O285+O279+O257+O245+O239+O75+O275+O259+O263+O255+O243+O71+O141+O119+O115+O109+O57+O53+O237+O235+O233+O231+O229+O227+O225+O223+O221+O219+O217+O213+O211+O209+O207+O205+O203+O201+O199+O197+O195+O193+O191+O189+O187+O215+O185+O183+O181+O179+O177+O175+O173+O171+O271+O169+O281+O167+O289+O163+O161+O247+O159+O157+O155+O153+O151+O149+O147+O145+O143+O139+O137+O135+O133+O131+O129+O127+O125+O123+O121+O117+O253+O113+O111+O107+O105+O103+O101+O265+O99+O97+O95+O93+O91+O89+O87+O85+O83+O81+O269+O273+O77+O267+O73+O69+O67+O65+O293+O291+O61+O59+O55+O51+O49+O47+O283+O45+O43+O41+O39+O37+O35+O251+O63+O33+O31+O29+O27+O23+O21+O19+O17+O15+O13+O11+O9+O7</f>
        <v>447</v>
      </c>
      <c r="O299" s="16"/>
      <c r="P299" s="43"/>
      <c r="Q299" s="108">
        <f t="shared" ref="Q299:Q300" si="88">R295+R249+R241+R261+R277+R165+R287+R79+R25+R285+R279+R257+R245+R239+R75+R275+R259+R263+R255+R243+R71+R141+R119+R115+R109+R57+R53+R237+R235+R233+R231+R229+R227+R225+R223+R221+R219+R217+R213+R211+R209+R207+R205+R203+R201+R199+R197+R195+R193+R191+R189+R187+R215+R185+R183+R181+R179+R177+R175+R173+R171+R271+R169+R281+R167+R289+R163+R161+R247+R159+R157+R155+R153+R151+R149+R147+R145+R143+R139+R137+R135+R133+R131+R129+R127+R125+R123+R121+R117+R253+R113+R111+R107+R105+R103+R101+R265+R99+R97+R95+R93+R91+R89+R87+R85+R83+R81+R269+R273+R77+R267+R73+R69+R67+R65+R293+R291+R61+R59+R55+R51+R49+R47+R283+R45+R43+R41+R39+R37+R35+R251+R63+R33+R31+R29+R27+R23+R21+R19+R17+R15+R13+R11+R9+R7</f>
        <v>449</v>
      </c>
      <c r="R299" s="43"/>
      <c r="S299" s="43"/>
      <c r="T299" s="43"/>
      <c r="U299" s="84"/>
      <c r="V299" s="84"/>
      <c r="W299" s="110">
        <f>SUM(E299:Q300)</f>
        <v>4033</v>
      </c>
      <c r="X299" s="43"/>
      <c r="Y299" s="43"/>
      <c r="Z299" s="43"/>
    </row>
    <row r="300" ht="15.75" customHeight="1">
      <c r="A300" s="43"/>
      <c r="B300" s="43"/>
      <c r="C300" s="111" t="s">
        <v>25</v>
      </c>
      <c r="D300" s="111" t="s">
        <v>25</v>
      </c>
      <c r="E300" s="112">
        <f t="shared" si="84"/>
        <v>394</v>
      </c>
      <c r="F300" s="16" t="s">
        <v>1346</v>
      </c>
      <c r="G300" s="43"/>
      <c r="H300" s="113">
        <f t="shared" si="85"/>
        <v>397</v>
      </c>
      <c r="I300" s="16"/>
      <c r="J300" s="43"/>
      <c r="K300" s="113">
        <f t="shared" si="86"/>
        <v>384</v>
      </c>
      <c r="L300" s="43"/>
      <c r="M300" s="43"/>
      <c r="N300" s="113">
        <f t="shared" si="87"/>
        <v>396</v>
      </c>
      <c r="O300" s="16"/>
      <c r="P300" s="43"/>
      <c r="Q300" s="113">
        <f t="shared" si="88"/>
        <v>381</v>
      </c>
      <c r="R300" s="43"/>
      <c r="S300" s="43"/>
      <c r="T300" s="43"/>
      <c r="U300" s="84"/>
      <c r="V300" s="84"/>
      <c r="W300" s="84"/>
      <c r="X300" s="43"/>
      <c r="Y300" s="43"/>
      <c r="Z300" s="43"/>
    </row>
    <row r="301" ht="15.75" customHeight="1">
      <c r="A301" s="43"/>
      <c r="B301" s="106" t="s">
        <v>1347</v>
      </c>
      <c r="C301" s="107" t="s">
        <v>19</v>
      </c>
      <c r="D301" s="107" t="s">
        <v>19</v>
      </c>
      <c r="E301" s="114">
        <f t="shared" ref="E301:E302" si="89">G239+G75+G287+G79+G25+G285+G279+G257+G245+G295+G249+G241+G261+G277+G165+G275+G259+G263+G255+G243+G71+G141+G119+G115+G109+G57+G53+G237+G235+G233+G231+G229+G227+G225+G223+G221+G219+G217+G213+G211+G209+G207+G205+G203+G201+G199+G197+G195+G193+G191+G189+G187+G215+G185+G183+G181+G179+G177+G175+G173+G171+G271+G169+G281+G167+G289+G163+G161+G247+G159+G157+G155+G153+G151+G149+G147+G145+G143+G139+G137+G135+G133+G131+G129+G127+G125+G123+G121+G117+G253+G113+G111+G107+G105+G103+G101+G265+G99+G97+G95+G93+G91+G89+G87+G85+G83+G81+G269+G273+G77+G267+G73+G69+G67+G65+G293+G291+G61+G59+G55+G51+G49+G47+G283+G45+G43+G41+G39+G37+G35+G251+G63+G33+G31+G29+G27+G23+G21+G19+G17+G15+G13+G11+G9+G7</f>
        <v>194.5833333</v>
      </c>
      <c r="F301" s="43"/>
      <c r="G301" s="43"/>
      <c r="H301" s="114">
        <f t="shared" ref="H301:H302" si="90">J239+J75+J287+J79+J25+J285+J279+J257+J245+J295+J249+J241+J261+J277+J165+J275+J259+J263+J255+J243+J71+J141+J119+J115+J109+J57+J53+J237+J235+J233+J231+J229+J227+J225+J223+J221+J219+J217+J213+J211+J209+J207+J205+J203+J201+J199+J197+J195+J193+J191+J189+J187+J215+J185+J183+J181+J179+J177+J175+J173+J171+J271+J169+J281+J167+J289+J163+J161+J247+J159+J157+J155+J153+J151+J149+J147+J145+J143+J139+J137+J135+J133+J131+J129+J127+J125+J123+J121+J117+J253+J113+J111+J107+J105+J103+J101+J265+J99+J97+J95+J93+J91+J89+J87+J85+J83+J81+J269+J273+J77+J267+J73+J69+J67+J65+J293+J291+J61+J59+J55+J51+J49+J47+J283+J45+J43+J41+J39+J37+J35+J251+J63+J33+J31+J29+J27+J23+J21+J19+J17+J15+J13+J11+J9+J7</f>
        <v>301.5833333</v>
      </c>
      <c r="I301" s="43"/>
      <c r="J301" s="43"/>
      <c r="K301" s="114">
        <f t="shared" ref="K301:K302" si="91">M239+M75+M287+M79+M25+M285+M279+M257+M245+M295+M249+M241+M261+M277+M165+M275+M259+M263+M255+M243+M71+M141+M119+M115+M109+M57+M53+M237+M235+M233+M231+M229+M227+M225+M223+M221+M219+M217+M213+M211+M209+M207+M205+M203+M201+M199+M197+M195+M193+M191+M189+M187+M215+M185+M183+M181+M179+M177+M175+M173+M171+M271+M169+M281+M167+M289+M163+M161+M247+M159+M157+M155+M153+M151+M149+M147+M145+M143+M139+M137+M135+M133+M131+M129+M127+M125+M123+M121+M117+M253+M113+M111+M107+M105+M103+M101+M265+M99+M97+M95+M93+M91+M89+M87+M85+M83+M81+M269+M273+M77+M267+M73+M69+M67+M65+M293+M291+M61+M59+M55+M51+M49+M47+M283+M45+M43+M41+M39+M37+M35+M251+M63+M33+M31+M29+M27+M23+M21+M19+M17+M15+M13+M11+M9+M7</f>
        <v>302</v>
      </c>
      <c r="L301" s="43"/>
      <c r="M301" s="43"/>
      <c r="N301" s="114">
        <f t="shared" ref="N301:N302" si="92">P239+P75+P287+P79+P25+P285+P279+P257+P245+P295+P249+P241+P261+P277+P165+P275+P259+P263+P255+P243+P71+P141+P119+P115+P109+P57+P53+P237+P235+P233+P231+P229+P227+P225+P223+P221+P219+P217+P213+P211+P209+P207+P205+P203+P201+P199+P197+P195+P193+P191+P189+P187+P215+P185+P183+P181+P179+P177+P175+P173+P171+P271+P169+P281+P167+P289+P163+P161+P247+P159+P157+P155+P153+P151+P149+P147+P145+P143+P139+P137+P135+P133+P131+P129+P127+P125+P123+P121+P117+P253+P113+P111+P107+P105+P103+P101+P265+P99+P97+P95+P93+P91+P89+P87+P85+P83+P81+P269+P273+P77+P267+P73+P69+P67+P65+P293+P291+P61+P59+P55+P51+P49+P47+P283+P45+P43+P41+P39+P37+P35+P251+P63+P33+P31+P29+P27+P23+P21+P19+P17+P15+P13+P11+P9+P7</f>
        <v>300.5833333</v>
      </c>
      <c r="O301" s="43"/>
      <c r="P301" s="43"/>
      <c r="Q301" s="114">
        <f t="shared" ref="Q301:Q302" si="93">S239+S75+S287+S79+S25+S285+S279+S257+S245+S295+S249+S241+S261+S277+S165+S275+S259+S263+S255+S243+S71+S141+S119+S115+S109+S57+S53+S237+S235+S233+S231+S229+S227+S225+S223+S221+S219+S217+S213+S211+S209+S207+S205+S203+S201+S199+S197+S195+S193+S191+S189+S187+S215+S185+S183+S181+S179+S177+S175+S173+S171+S271+S169+S281+S167+S289+S163+S161+S247+S159+S157+S155+S153+S151+S149+S147+S145+S143+S139+S137+S135+S133+S131+S129+S127+S125+S123+S121+S117+S253+S113+S111+S107+S105+S103+S101+S265+S99+S97+S95+S93+S91+S89+S87+S85+S83+S81+S269+S273+S77+S267+S73+S69+S67+S65+S293+S291+S61+S59+S55+S51+S49+S47+S283+S45+S43+S41+S39+S37+S35+S251+S63+S33+S31+S29+S27+S23+S21+S19+S17+S15+S13+S11+S9+S7</f>
        <v>302.1666667</v>
      </c>
      <c r="R301" s="43"/>
      <c r="S301" s="43"/>
      <c r="T301" s="43"/>
      <c r="U301" s="43"/>
      <c r="V301" s="115">
        <f>SUM(E301:Q302)</f>
        <v>2715.25</v>
      </c>
      <c r="X301" s="43"/>
      <c r="Y301" s="43"/>
      <c r="Z301" s="43"/>
    </row>
    <row r="302" ht="15.75" customHeight="1">
      <c r="A302" s="43"/>
      <c r="B302" s="43"/>
      <c r="C302" s="111" t="s">
        <v>25</v>
      </c>
      <c r="D302" s="111" t="s">
        <v>25</v>
      </c>
      <c r="E302" s="116">
        <f t="shared" si="89"/>
        <v>266.0833333</v>
      </c>
      <c r="F302" s="43"/>
      <c r="G302" s="43"/>
      <c r="H302" s="116">
        <f t="shared" si="90"/>
        <v>266.8333333</v>
      </c>
      <c r="I302" s="43"/>
      <c r="J302" s="43"/>
      <c r="K302" s="116">
        <f t="shared" si="91"/>
        <v>258.25</v>
      </c>
      <c r="L302" s="43"/>
      <c r="M302" s="43"/>
      <c r="N302" s="116">
        <f t="shared" si="92"/>
        <v>266</v>
      </c>
      <c r="O302" s="43"/>
      <c r="P302" s="43"/>
      <c r="Q302" s="116">
        <f t="shared" si="93"/>
        <v>257.1666667</v>
      </c>
      <c r="R302" s="43"/>
      <c r="S302" s="43"/>
      <c r="T302" s="43"/>
      <c r="U302" s="43"/>
      <c r="V302" s="43"/>
      <c r="W302" s="117"/>
      <c r="X302" s="43"/>
      <c r="Y302" s="43"/>
      <c r="Z302" s="43"/>
    </row>
    <row r="303" ht="15.75" customHeight="1">
      <c r="A303" s="43"/>
      <c r="B303" s="43"/>
      <c r="C303" s="43"/>
      <c r="D303" s="43"/>
      <c r="E303" s="43"/>
      <c r="F303" s="43"/>
      <c r="G303" s="43"/>
      <c r="H303" s="43"/>
      <c r="I303" s="43"/>
      <c r="J303" s="43"/>
      <c r="K303" s="43"/>
      <c r="L303" s="43"/>
      <c r="M303" s="43"/>
      <c r="N303" s="43"/>
      <c r="O303" s="43"/>
      <c r="P303" s="43"/>
      <c r="Q303" s="43"/>
      <c r="R303" s="43"/>
      <c r="S303" s="43"/>
      <c r="T303" s="43"/>
      <c r="U303" s="43"/>
      <c r="V303" s="43"/>
      <c r="W303" s="43"/>
      <c r="X303" s="43"/>
      <c r="Y303" s="43"/>
      <c r="Z303" s="43"/>
    </row>
    <row r="304" ht="15.75" customHeight="1">
      <c r="A304" s="43"/>
      <c r="B304" s="43"/>
      <c r="C304" s="43"/>
      <c r="D304" s="43"/>
      <c r="E304" s="43"/>
      <c r="F304" s="43"/>
      <c r="G304" s="43"/>
      <c r="H304" s="43"/>
      <c r="I304" s="43"/>
      <c r="J304" s="43"/>
      <c r="K304" s="43"/>
      <c r="L304" s="43"/>
      <c r="M304" s="43"/>
      <c r="N304" s="43"/>
      <c r="O304" s="43"/>
      <c r="P304" s="43"/>
      <c r="Q304" s="118"/>
      <c r="R304" s="43"/>
      <c r="S304" s="43"/>
      <c r="T304" s="43"/>
      <c r="U304" s="43"/>
      <c r="V304" s="43"/>
      <c r="W304" s="43"/>
      <c r="X304" s="43"/>
      <c r="Y304" s="43"/>
      <c r="Z304" s="43"/>
    </row>
    <row r="305" ht="15.75" customHeight="1">
      <c r="A305" s="43"/>
      <c r="B305" s="43"/>
      <c r="C305" s="43"/>
      <c r="D305" s="43"/>
      <c r="E305" s="43"/>
      <c r="F305" s="43"/>
      <c r="G305" s="43"/>
      <c r="H305" s="43"/>
      <c r="I305" s="43"/>
      <c r="J305" s="43"/>
      <c r="K305" s="43"/>
      <c r="L305" s="43"/>
      <c r="M305" s="43"/>
      <c r="N305" s="43"/>
      <c r="O305" s="43"/>
      <c r="P305" s="43"/>
      <c r="Q305" s="43"/>
      <c r="R305" s="43"/>
      <c r="S305" s="43"/>
      <c r="T305" s="43"/>
      <c r="U305" s="43"/>
      <c r="V305" s="43"/>
      <c r="W305" s="43"/>
      <c r="X305" s="43"/>
      <c r="Y305" s="43"/>
      <c r="Z305" s="43"/>
    </row>
    <row r="306" ht="15.75" customHeight="1">
      <c r="A306" s="43"/>
      <c r="B306" s="43"/>
      <c r="C306" s="43"/>
      <c r="D306" s="43"/>
      <c r="E306" s="43"/>
      <c r="F306" s="43"/>
      <c r="G306" s="43"/>
      <c r="H306" s="43"/>
      <c r="I306" s="43"/>
      <c r="J306" s="43"/>
      <c r="K306" s="43"/>
      <c r="L306" s="43"/>
      <c r="M306" s="43"/>
      <c r="N306" s="43"/>
      <c r="O306" s="43"/>
      <c r="P306" s="43"/>
      <c r="Q306" s="43"/>
      <c r="R306" s="43"/>
      <c r="S306" s="43"/>
      <c r="T306" s="43"/>
      <c r="U306" s="43"/>
      <c r="V306" s="43"/>
      <c r="W306" s="43"/>
      <c r="X306" s="43"/>
      <c r="Y306" s="43"/>
      <c r="Z306" s="43"/>
    </row>
    <row r="307" ht="15.75" customHeight="1">
      <c r="A307" s="43"/>
      <c r="B307" s="43"/>
      <c r="C307" s="43"/>
      <c r="D307" s="43"/>
      <c r="E307" s="43"/>
      <c r="F307" s="43"/>
      <c r="G307" s="43"/>
      <c r="H307" s="43"/>
      <c r="I307" s="43"/>
      <c r="J307" s="43"/>
      <c r="K307" s="43"/>
      <c r="L307" s="43"/>
      <c r="M307" s="43"/>
      <c r="N307" s="43"/>
      <c r="O307" s="43"/>
      <c r="P307" s="43"/>
      <c r="Q307" s="43"/>
      <c r="R307" s="43"/>
      <c r="S307" s="43"/>
      <c r="T307" s="43"/>
      <c r="U307" s="43"/>
      <c r="V307" s="43"/>
      <c r="W307" s="43"/>
      <c r="X307" s="43"/>
      <c r="Y307" s="43"/>
      <c r="Z307" s="43"/>
    </row>
    <row r="308" ht="15.75" customHeight="1">
      <c r="A308" s="43"/>
      <c r="B308" s="43"/>
      <c r="C308" s="43"/>
      <c r="D308" s="43"/>
      <c r="E308" s="43"/>
      <c r="F308" s="43"/>
      <c r="G308" s="43"/>
      <c r="H308" s="43"/>
      <c r="I308" s="43"/>
      <c r="J308" s="43"/>
      <c r="K308" s="43"/>
      <c r="L308" s="43"/>
      <c r="M308" s="43"/>
      <c r="N308" s="43"/>
      <c r="O308" s="43"/>
      <c r="P308" s="43"/>
      <c r="Q308" s="43"/>
      <c r="R308" s="43"/>
      <c r="S308" s="43"/>
      <c r="T308" s="43"/>
      <c r="U308" s="43"/>
      <c r="V308" s="43"/>
      <c r="W308" s="43"/>
      <c r="X308" s="43"/>
      <c r="Y308" s="43"/>
      <c r="Z308" s="43"/>
    </row>
    <row r="309" ht="15.75" customHeight="1">
      <c r="A309" s="43"/>
      <c r="B309" s="43"/>
      <c r="C309" s="43"/>
      <c r="D309" s="43"/>
      <c r="E309" s="43"/>
      <c r="F309" s="43"/>
      <c r="G309" s="43"/>
      <c r="H309" s="43"/>
      <c r="I309" s="43"/>
      <c r="J309" s="43"/>
      <c r="K309" s="43"/>
      <c r="L309" s="43"/>
      <c r="M309" s="43"/>
      <c r="N309" s="43"/>
      <c r="O309" s="43"/>
      <c r="P309" s="43"/>
      <c r="Q309" s="43"/>
      <c r="R309" s="43"/>
      <c r="S309" s="43"/>
      <c r="T309" s="43"/>
      <c r="U309" s="43"/>
      <c r="V309" s="43"/>
      <c r="W309" s="43"/>
      <c r="X309" s="43"/>
      <c r="Y309" s="43"/>
      <c r="Z309" s="43"/>
    </row>
    <row r="310" ht="15.75" customHeight="1">
      <c r="A310" s="43"/>
      <c r="B310" s="43"/>
      <c r="C310" s="43"/>
      <c r="D310" s="43"/>
      <c r="E310" s="43"/>
      <c r="F310" s="43"/>
      <c r="G310" s="43"/>
      <c r="H310" s="43"/>
      <c r="I310" s="43"/>
      <c r="J310" s="43"/>
      <c r="K310" s="43"/>
      <c r="L310" s="43"/>
      <c r="M310" s="43"/>
      <c r="N310" s="43"/>
      <c r="O310" s="43"/>
      <c r="P310" s="43"/>
      <c r="Q310" s="43"/>
      <c r="R310" s="43"/>
      <c r="S310" s="43"/>
      <c r="T310" s="43"/>
      <c r="U310" s="43"/>
      <c r="V310" s="43"/>
      <c r="W310" s="43"/>
      <c r="X310" s="43"/>
      <c r="Y310" s="43"/>
      <c r="Z310" s="43"/>
    </row>
    <row r="311" ht="15.75" customHeight="1">
      <c r="A311" s="43"/>
      <c r="B311" s="43"/>
      <c r="C311" s="43"/>
      <c r="D311" s="43"/>
      <c r="E311" s="43"/>
      <c r="F311" s="43"/>
      <c r="G311" s="43"/>
      <c r="H311" s="43"/>
      <c r="I311" s="43"/>
      <c r="J311" s="43"/>
      <c r="K311" s="43"/>
      <c r="L311" s="43"/>
      <c r="M311" s="43"/>
      <c r="N311" s="43"/>
      <c r="O311" s="43"/>
      <c r="P311" s="43"/>
      <c r="Q311" s="43"/>
      <c r="R311" s="43"/>
      <c r="S311" s="43"/>
      <c r="T311" s="43"/>
      <c r="U311" s="43"/>
      <c r="V311" s="43"/>
      <c r="W311" s="43"/>
      <c r="X311" s="43"/>
      <c r="Y311" s="43"/>
      <c r="Z311" s="43"/>
    </row>
    <row r="312" ht="15.75" customHeight="1">
      <c r="A312" s="43"/>
      <c r="B312" s="43"/>
      <c r="C312" s="43"/>
      <c r="D312" s="43"/>
      <c r="E312" s="43"/>
      <c r="F312" s="43"/>
      <c r="G312" s="43"/>
      <c r="H312" s="43"/>
      <c r="I312" s="43"/>
      <c r="J312" s="43"/>
      <c r="K312" s="43"/>
      <c r="L312" s="43"/>
      <c r="M312" s="43"/>
      <c r="N312" s="43"/>
      <c r="O312" s="43"/>
      <c r="P312" s="43"/>
      <c r="Q312" s="43"/>
      <c r="R312" s="43"/>
      <c r="S312" s="43"/>
      <c r="T312" s="43"/>
      <c r="U312" s="43"/>
      <c r="V312" s="43"/>
      <c r="W312" s="43"/>
      <c r="X312" s="43"/>
      <c r="Y312" s="43"/>
      <c r="Z312" s="43"/>
    </row>
    <row r="313" ht="15.75" customHeight="1">
      <c r="A313" s="43"/>
      <c r="B313" s="43"/>
      <c r="C313" s="43"/>
      <c r="D313" s="43"/>
      <c r="E313" s="43"/>
      <c r="F313" s="43"/>
      <c r="G313" s="43"/>
      <c r="H313" s="43"/>
      <c r="I313" s="43"/>
      <c r="J313" s="43"/>
      <c r="K313" s="43"/>
      <c r="L313" s="43"/>
      <c r="M313" s="43"/>
      <c r="N313" s="43"/>
      <c r="O313" s="43"/>
      <c r="P313" s="43"/>
      <c r="Q313" s="43"/>
      <c r="R313" s="43"/>
      <c r="S313" s="43"/>
      <c r="T313" s="43"/>
      <c r="U313" s="43"/>
      <c r="V313" s="43"/>
      <c r="W313" s="43"/>
      <c r="X313" s="43"/>
      <c r="Y313" s="43"/>
      <c r="Z313" s="43"/>
    </row>
    <row r="314" ht="15.75" customHeight="1">
      <c r="A314" s="43"/>
      <c r="B314" s="43"/>
      <c r="C314" s="43"/>
      <c r="D314" s="43"/>
      <c r="E314" s="43"/>
      <c r="F314" s="43"/>
      <c r="G314" s="43"/>
      <c r="H314" s="43"/>
      <c r="I314" s="43"/>
      <c r="J314" s="43"/>
      <c r="K314" s="43"/>
      <c r="L314" s="43"/>
      <c r="M314" s="43"/>
      <c r="N314" s="43"/>
      <c r="O314" s="43"/>
      <c r="P314" s="43"/>
      <c r="Q314" s="43"/>
      <c r="R314" s="43"/>
      <c r="S314" s="43"/>
      <c r="T314" s="43"/>
      <c r="U314" s="43"/>
      <c r="V314" s="43"/>
      <c r="W314" s="43"/>
      <c r="X314" s="43"/>
      <c r="Y314" s="43"/>
      <c r="Z314" s="43"/>
    </row>
    <row r="315" ht="15.75" customHeight="1">
      <c r="A315" s="43"/>
      <c r="B315" s="43"/>
      <c r="C315" s="43"/>
      <c r="D315" s="43"/>
      <c r="E315" s="43"/>
      <c r="F315" s="43"/>
      <c r="G315" s="43"/>
      <c r="H315" s="43"/>
      <c r="I315" s="43"/>
      <c r="J315" s="43"/>
      <c r="K315" s="43"/>
      <c r="L315" s="43"/>
      <c r="M315" s="43"/>
      <c r="N315" s="43"/>
      <c r="O315" s="43"/>
      <c r="P315" s="43"/>
      <c r="Q315" s="43"/>
      <c r="R315" s="43"/>
      <c r="S315" s="43"/>
      <c r="T315" s="43"/>
      <c r="U315" s="43"/>
      <c r="V315" s="43"/>
      <c r="W315" s="43"/>
      <c r="X315" s="43"/>
      <c r="Y315" s="43"/>
      <c r="Z315" s="43"/>
    </row>
    <row r="316" ht="15.75" customHeight="1">
      <c r="A316" s="43"/>
      <c r="B316" s="43"/>
      <c r="C316" s="43"/>
      <c r="D316" s="43"/>
      <c r="E316" s="43"/>
      <c r="F316" s="43"/>
      <c r="G316" s="43"/>
      <c r="H316" s="43"/>
      <c r="I316" s="43"/>
      <c r="J316" s="43"/>
      <c r="K316" s="43"/>
      <c r="L316" s="43"/>
      <c r="M316" s="43"/>
      <c r="N316" s="43"/>
      <c r="O316" s="43"/>
      <c r="P316" s="43"/>
      <c r="Q316" s="43"/>
      <c r="R316" s="43"/>
      <c r="S316" s="43"/>
      <c r="T316" s="43"/>
      <c r="U316" s="43"/>
      <c r="V316" s="43"/>
      <c r="W316" s="43"/>
      <c r="X316" s="43"/>
      <c r="Y316" s="43"/>
      <c r="Z316" s="43"/>
    </row>
    <row r="317" ht="15.75" customHeight="1">
      <c r="A317" s="43"/>
      <c r="B317" s="43"/>
      <c r="C317" s="43"/>
      <c r="D317" s="43"/>
      <c r="E317" s="43"/>
      <c r="F317" s="43"/>
      <c r="G317" s="43"/>
      <c r="H317" s="43"/>
      <c r="I317" s="43"/>
      <c r="J317" s="43"/>
      <c r="K317" s="43"/>
      <c r="L317" s="43"/>
      <c r="M317" s="43"/>
      <c r="N317" s="43"/>
      <c r="O317" s="43"/>
      <c r="P317" s="43"/>
      <c r="Q317" s="43"/>
      <c r="R317" s="43"/>
      <c r="S317" s="43"/>
      <c r="T317" s="43"/>
      <c r="U317" s="43"/>
      <c r="V317" s="43"/>
      <c r="W317" s="43"/>
      <c r="X317" s="43"/>
      <c r="Y317" s="43"/>
      <c r="Z317" s="43"/>
    </row>
    <row r="318" ht="15.75" customHeight="1">
      <c r="A318" s="43"/>
      <c r="B318" s="43"/>
      <c r="C318" s="43"/>
      <c r="D318" s="43"/>
      <c r="E318" s="43"/>
      <c r="F318" s="43"/>
      <c r="G318" s="43"/>
      <c r="H318" s="43"/>
      <c r="I318" s="43"/>
      <c r="J318" s="43"/>
      <c r="K318" s="43"/>
      <c r="L318" s="43"/>
      <c r="M318" s="43"/>
      <c r="N318" s="43"/>
      <c r="O318" s="43"/>
      <c r="P318" s="43"/>
      <c r="Q318" s="43"/>
      <c r="R318" s="43"/>
      <c r="S318" s="43"/>
      <c r="T318" s="43"/>
      <c r="U318" s="43"/>
      <c r="V318" s="43"/>
      <c r="W318" s="43"/>
      <c r="X318" s="43"/>
      <c r="Y318" s="43"/>
      <c r="Z318" s="43"/>
    </row>
    <row r="319" ht="15.75" customHeight="1">
      <c r="A319" s="43"/>
      <c r="B319" s="43"/>
      <c r="C319" s="43"/>
      <c r="D319" s="43"/>
      <c r="E319" s="43"/>
      <c r="F319" s="43"/>
      <c r="G319" s="43"/>
      <c r="H319" s="43"/>
      <c r="I319" s="43"/>
      <c r="J319" s="43"/>
      <c r="K319" s="43"/>
      <c r="L319" s="43"/>
      <c r="M319" s="43"/>
      <c r="N319" s="43"/>
      <c r="O319" s="43"/>
      <c r="P319" s="43"/>
      <c r="Q319" s="43"/>
      <c r="R319" s="43"/>
      <c r="S319" s="43"/>
      <c r="T319" s="43"/>
      <c r="U319" s="43"/>
      <c r="V319" s="43"/>
      <c r="W319" s="43"/>
      <c r="X319" s="43"/>
      <c r="Y319" s="43"/>
      <c r="Z319" s="43"/>
    </row>
    <row r="320" ht="15.75" customHeight="1">
      <c r="A320" s="43"/>
      <c r="B320" s="43"/>
      <c r="C320" s="43"/>
      <c r="D320" s="43"/>
      <c r="E320" s="43"/>
      <c r="F320" s="43"/>
      <c r="G320" s="43"/>
      <c r="H320" s="43"/>
      <c r="I320" s="43"/>
      <c r="J320" s="43"/>
      <c r="K320" s="43"/>
      <c r="L320" s="43"/>
      <c r="M320" s="43"/>
      <c r="N320" s="43"/>
      <c r="O320" s="43"/>
      <c r="P320" s="43"/>
      <c r="Q320" s="43"/>
      <c r="R320" s="43"/>
      <c r="S320" s="43"/>
      <c r="T320" s="43"/>
      <c r="U320" s="43"/>
      <c r="V320" s="43"/>
      <c r="W320" s="43"/>
      <c r="X320" s="43"/>
      <c r="Y320" s="43"/>
      <c r="Z320" s="43"/>
    </row>
    <row r="321" ht="15.75" customHeight="1">
      <c r="A321" s="43"/>
      <c r="B321" s="43"/>
      <c r="C321" s="43"/>
      <c r="D321" s="43"/>
      <c r="E321" s="43"/>
      <c r="F321" s="43"/>
      <c r="G321" s="43"/>
      <c r="H321" s="43"/>
      <c r="I321" s="43"/>
      <c r="J321" s="43"/>
      <c r="K321" s="43"/>
      <c r="L321" s="43"/>
      <c r="M321" s="43"/>
      <c r="N321" s="43"/>
      <c r="O321" s="43"/>
      <c r="P321" s="43"/>
      <c r="Q321" s="43"/>
      <c r="R321" s="43"/>
      <c r="S321" s="43"/>
      <c r="T321" s="43"/>
      <c r="U321" s="43"/>
      <c r="V321" s="43"/>
      <c r="W321" s="43"/>
      <c r="X321" s="43"/>
      <c r="Y321" s="43"/>
      <c r="Z321" s="43"/>
    </row>
    <row r="322" ht="15.75" customHeight="1">
      <c r="A322" s="43"/>
      <c r="B322" s="43"/>
      <c r="C322" s="43"/>
      <c r="D322" s="43"/>
      <c r="E322" s="43"/>
      <c r="F322" s="43"/>
      <c r="G322" s="43"/>
      <c r="H322" s="43"/>
      <c r="I322" s="43"/>
      <c r="J322" s="43"/>
      <c r="K322" s="43"/>
      <c r="L322" s="43"/>
      <c r="M322" s="43"/>
      <c r="N322" s="43"/>
      <c r="O322" s="43"/>
      <c r="P322" s="43"/>
      <c r="Q322" s="43"/>
      <c r="R322" s="43"/>
      <c r="S322" s="43"/>
      <c r="T322" s="43"/>
      <c r="U322" s="43"/>
      <c r="V322" s="43"/>
      <c r="W322" s="43"/>
      <c r="X322" s="43"/>
      <c r="Y322" s="43"/>
      <c r="Z322" s="43"/>
    </row>
    <row r="323" ht="15.75" customHeight="1">
      <c r="A323" s="43"/>
      <c r="B323" s="43"/>
      <c r="C323" s="43"/>
      <c r="D323" s="43"/>
      <c r="E323" s="43"/>
      <c r="F323" s="43"/>
      <c r="G323" s="43"/>
      <c r="H323" s="43"/>
      <c r="I323" s="43"/>
      <c r="J323" s="43"/>
      <c r="K323" s="43"/>
      <c r="L323" s="43"/>
      <c r="M323" s="43"/>
      <c r="N323" s="43"/>
      <c r="O323" s="43"/>
      <c r="P323" s="43"/>
      <c r="Q323" s="43"/>
      <c r="R323" s="43"/>
      <c r="S323" s="43"/>
      <c r="T323" s="43"/>
      <c r="U323" s="43"/>
      <c r="V323" s="43"/>
      <c r="W323" s="43"/>
      <c r="X323" s="43"/>
      <c r="Y323" s="43"/>
      <c r="Z323" s="43"/>
    </row>
    <row r="324" ht="15.75" customHeight="1">
      <c r="A324" s="43"/>
      <c r="B324" s="43"/>
      <c r="C324" s="43"/>
      <c r="D324" s="43"/>
      <c r="E324" s="43"/>
      <c r="F324" s="43"/>
      <c r="G324" s="43"/>
      <c r="H324" s="43"/>
      <c r="I324" s="43"/>
      <c r="J324" s="43"/>
      <c r="K324" s="43"/>
      <c r="L324" s="43"/>
      <c r="M324" s="43"/>
      <c r="N324" s="43"/>
      <c r="O324" s="43"/>
      <c r="P324" s="43"/>
      <c r="Q324" s="43"/>
      <c r="R324" s="43"/>
      <c r="S324" s="43"/>
      <c r="T324" s="43"/>
      <c r="U324" s="43"/>
      <c r="V324" s="43"/>
      <c r="W324" s="43"/>
      <c r="X324" s="43"/>
      <c r="Y324" s="43"/>
      <c r="Z324" s="43"/>
    </row>
    <row r="325" ht="15.75" customHeight="1">
      <c r="A325" s="43"/>
      <c r="B325" s="43"/>
      <c r="C325" s="43"/>
      <c r="D325" s="43"/>
      <c r="E325" s="43"/>
      <c r="F325" s="43"/>
      <c r="G325" s="43"/>
      <c r="H325" s="43"/>
      <c r="I325" s="43"/>
      <c r="J325" s="43"/>
      <c r="K325" s="43"/>
      <c r="L325" s="43"/>
      <c r="M325" s="43"/>
      <c r="N325" s="43"/>
      <c r="O325" s="43"/>
      <c r="P325" s="43"/>
      <c r="Q325" s="43"/>
      <c r="R325" s="43"/>
      <c r="S325" s="43"/>
      <c r="T325" s="43"/>
      <c r="U325" s="43"/>
      <c r="V325" s="43"/>
      <c r="W325" s="43"/>
      <c r="X325" s="43"/>
      <c r="Y325" s="43"/>
      <c r="Z325" s="43"/>
    </row>
    <row r="326" ht="15.75" customHeight="1">
      <c r="A326" s="43"/>
      <c r="B326" s="43"/>
      <c r="C326" s="43"/>
      <c r="D326" s="43"/>
      <c r="E326" s="43"/>
      <c r="F326" s="43"/>
      <c r="G326" s="43"/>
      <c r="H326" s="43"/>
      <c r="I326" s="43"/>
      <c r="J326" s="43"/>
      <c r="K326" s="43"/>
      <c r="L326" s="43"/>
      <c r="M326" s="43"/>
      <c r="N326" s="43"/>
      <c r="O326" s="43"/>
      <c r="P326" s="43"/>
      <c r="Q326" s="43"/>
      <c r="R326" s="43"/>
      <c r="S326" s="43"/>
      <c r="T326" s="43"/>
      <c r="U326" s="43"/>
      <c r="V326" s="43"/>
      <c r="W326" s="43"/>
      <c r="X326" s="43"/>
      <c r="Y326" s="43"/>
      <c r="Z326" s="43"/>
    </row>
    <row r="327" ht="15.75" customHeight="1">
      <c r="A327" s="43"/>
      <c r="B327" s="43"/>
      <c r="C327" s="43"/>
      <c r="D327" s="43"/>
      <c r="E327" s="43"/>
      <c r="F327" s="43"/>
      <c r="G327" s="43"/>
      <c r="H327" s="43"/>
      <c r="I327" s="43"/>
      <c r="J327" s="43"/>
      <c r="K327" s="43"/>
      <c r="L327" s="43"/>
      <c r="M327" s="43"/>
      <c r="N327" s="43"/>
      <c r="O327" s="43"/>
      <c r="P327" s="43"/>
      <c r="Q327" s="43"/>
      <c r="R327" s="43"/>
      <c r="S327" s="43"/>
      <c r="T327" s="43"/>
      <c r="U327" s="43"/>
      <c r="V327" s="43"/>
      <c r="W327" s="43"/>
      <c r="X327" s="43"/>
      <c r="Y327" s="43"/>
      <c r="Z327" s="43"/>
    </row>
    <row r="328" ht="15.75" customHeight="1">
      <c r="A328" s="43"/>
      <c r="B328" s="43"/>
      <c r="C328" s="43"/>
      <c r="D328" s="43"/>
      <c r="E328" s="43"/>
      <c r="F328" s="43"/>
      <c r="G328" s="43"/>
      <c r="H328" s="43"/>
      <c r="I328" s="43"/>
      <c r="J328" s="43"/>
      <c r="K328" s="43"/>
      <c r="L328" s="43"/>
      <c r="M328" s="43"/>
      <c r="N328" s="43"/>
      <c r="O328" s="43"/>
      <c r="P328" s="43"/>
      <c r="Q328" s="43"/>
      <c r="R328" s="43"/>
      <c r="S328" s="43"/>
      <c r="T328" s="43"/>
      <c r="U328" s="43"/>
      <c r="V328" s="43"/>
      <c r="W328" s="43"/>
      <c r="X328" s="43"/>
      <c r="Y328" s="43"/>
      <c r="Z328" s="43"/>
    </row>
    <row r="329" ht="15.75" customHeight="1">
      <c r="A329" s="43"/>
      <c r="B329" s="43"/>
      <c r="C329" s="43"/>
      <c r="D329" s="43"/>
      <c r="E329" s="43"/>
      <c r="F329" s="43"/>
      <c r="G329" s="43"/>
      <c r="H329" s="43"/>
      <c r="I329" s="43"/>
      <c r="J329" s="43"/>
      <c r="K329" s="43"/>
      <c r="L329" s="43"/>
      <c r="M329" s="43"/>
      <c r="N329" s="43"/>
      <c r="O329" s="43"/>
      <c r="P329" s="43"/>
      <c r="Q329" s="43"/>
      <c r="R329" s="43"/>
      <c r="S329" s="43"/>
      <c r="T329" s="43"/>
      <c r="U329" s="43"/>
      <c r="V329" s="43"/>
      <c r="W329" s="43"/>
      <c r="X329" s="43"/>
      <c r="Y329" s="43"/>
      <c r="Z329" s="43"/>
    </row>
    <row r="330" ht="15.75" customHeight="1">
      <c r="A330" s="43"/>
      <c r="B330" s="43"/>
      <c r="C330" s="43"/>
      <c r="D330" s="43"/>
      <c r="E330" s="43"/>
      <c r="F330" s="43"/>
      <c r="G330" s="43"/>
      <c r="H330" s="43"/>
      <c r="I330" s="43"/>
      <c r="J330" s="43"/>
      <c r="K330" s="43"/>
      <c r="L330" s="43"/>
      <c r="M330" s="43"/>
      <c r="N330" s="43"/>
      <c r="O330" s="43"/>
      <c r="P330" s="43"/>
      <c r="Q330" s="43"/>
      <c r="R330" s="43"/>
      <c r="S330" s="43"/>
      <c r="T330" s="43"/>
      <c r="U330" s="43"/>
      <c r="V330" s="43"/>
      <c r="W330" s="43"/>
      <c r="X330" s="43"/>
      <c r="Y330" s="43"/>
      <c r="Z330" s="43"/>
    </row>
    <row r="331" ht="15.75" customHeight="1">
      <c r="A331" s="43"/>
      <c r="B331" s="43"/>
      <c r="C331" s="43"/>
      <c r="D331" s="43"/>
      <c r="E331" s="43"/>
      <c r="F331" s="43"/>
      <c r="G331" s="43"/>
      <c r="H331" s="43"/>
      <c r="I331" s="43"/>
      <c r="J331" s="43"/>
      <c r="K331" s="43"/>
      <c r="L331" s="43"/>
      <c r="M331" s="43"/>
      <c r="N331" s="43"/>
      <c r="O331" s="43"/>
      <c r="P331" s="43"/>
      <c r="Q331" s="43"/>
      <c r="R331" s="43"/>
      <c r="S331" s="43"/>
      <c r="T331" s="43"/>
      <c r="U331" s="43"/>
      <c r="V331" s="43"/>
      <c r="W331" s="43"/>
      <c r="X331" s="43"/>
      <c r="Y331" s="43"/>
      <c r="Z331" s="43"/>
    </row>
    <row r="332" ht="15.75" customHeight="1">
      <c r="A332" s="43"/>
      <c r="B332" s="43"/>
      <c r="C332" s="43"/>
      <c r="D332" s="43"/>
      <c r="E332" s="43"/>
      <c r="F332" s="43"/>
      <c r="G332" s="43"/>
      <c r="H332" s="43"/>
      <c r="I332" s="43"/>
      <c r="J332" s="43"/>
      <c r="K332" s="43"/>
      <c r="L332" s="43"/>
      <c r="M332" s="43"/>
      <c r="N332" s="43"/>
      <c r="O332" s="43"/>
      <c r="P332" s="43"/>
      <c r="Q332" s="43"/>
      <c r="R332" s="43"/>
      <c r="S332" s="43"/>
      <c r="T332" s="43"/>
      <c r="U332" s="43"/>
      <c r="V332" s="43"/>
      <c r="W332" s="43"/>
      <c r="X332" s="43"/>
      <c r="Y332" s="43"/>
      <c r="Z332" s="43"/>
    </row>
    <row r="333" ht="15.75" customHeight="1">
      <c r="A333" s="43"/>
      <c r="B333" s="43"/>
      <c r="C333" s="43"/>
      <c r="D333" s="43"/>
      <c r="E333" s="43"/>
      <c r="F333" s="43"/>
      <c r="G333" s="43"/>
      <c r="H333" s="43"/>
      <c r="I333" s="43"/>
      <c r="J333" s="43"/>
      <c r="K333" s="43"/>
      <c r="L333" s="43"/>
      <c r="M333" s="43"/>
      <c r="N333" s="43"/>
      <c r="O333" s="43"/>
      <c r="P333" s="43"/>
      <c r="Q333" s="43"/>
      <c r="R333" s="43"/>
      <c r="S333" s="43"/>
      <c r="T333" s="43"/>
      <c r="U333" s="43"/>
      <c r="V333" s="43"/>
      <c r="W333" s="43"/>
      <c r="X333" s="43"/>
      <c r="Y333" s="43"/>
      <c r="Z333" s="43"/>
    </row>
    <row r="334" ht="15.75" customHeight="1">
      <c r="A334" s="43"/>
      <c r="B334" s="43"/>
      <c r="C334" s="43"/>
      <c r="D334" s="43"/>
      <c r="E334" s="43"/>
      <c r="F334" s="43"/>
      <c r="G334" s="43"/>
      <c r="H334" s="43"/>
      <c r="I334" s="43"/>
      <c r="J334" s="43"/>
      <c r="K334" s="43"/>
      <c r="L334" s="43"/>
      <c r="M334" s="43"/>
      <c r="N334" s="43"/>
      <c r="O334" s="43"/>
      <c r="P334" s="43"/>
      <c r="Q334" s="43"/>
      <c r="R334" s="43"/>
      <c r="S334" s="43"/>
      <c r="T334" s="43"/>
      <c r="U334" s="43"/>
      <c r="V334" s="43"/>
      <c r="W334" s="43"/>
      <c r="X334" s="43"/>
      <c r="Y334" s="43"/>
      <c r="Z334" s="43"/>
    </row>
    <row r="335" ht="15.75" customHeight="1">
      <c r="A335" s="43"/>
      <c r="B335" s="43"/>
      <c r="C335" s="43"/>
      <c r="D335" s="43"/>
      <c r="E335" s="43"/>
      <c r="F335" s="43"/>
      <c r="G335" s="43"/>
      <c r="H335" s="43"/>
      <c r="I335" s="43"/>
      <c r="J335" s="43"/>
      <c r="K335" s="43"/>
      <c r="L335" s="43"/>
      <c r="M335" s="43"/>
      <c r="N335" s="43"/>
      <c r="O335" s="43"/>
      <c r="P335" s="43"/>
      <c r="Q335" s="43"/>
      <c r="R335" s="43"/>
      <c r="S335" s="43"/>
      <c r="T335" s="43"/>
      <c r="U335" s="43"/>
      <c r="V335" s="43"/>
      <c r="W335" s="43"/>
      <c r="X335" s="43"/>
      <c r="Y335" s="43"/>
      <c r="Z335" s="43"/>
    </row>
    <row r="336" ht="15.75" customHeight="1">
      <c r="A336" s="43"/>
      <c r="B336" s="43"/>
      <c r="C336" s="43"/>
      <c r="D336" s="43"/>
      <c r="E336" s="43"/>
      <c r="F336" s="43"/>
      <c r="G336" s="43"/>
      <c r="H336" s="43"/>
      <c r="I336" s="43"/>
      <c r="J336" s="43"/>
      <c r="K336" s="43"/>
      <c r="L336" s="43"/>
      <c r="M336" s="43"/>
      <c r="N336" s="43"/>
      <c r="O336" s="43"/>
      <c r="P336" s="43"/>
      <c r="Q336" s="43"/>
      <c r="R336" s="43"/>
      <c r="S336" s="43"/>
      <c r="T336" s="43"/>
      <c r="U336" s="43"/>
      <c r="V336" s="43"/>
      <c r="W336" s="43"/>
      <c r="X336" s="43"/>
      <c r="Y336" s="43"/>
      <c r="Z336" s="43"/>
    </row>
    <row r="337" ht="15.75" customHeight="1">
      <c r="A337" s="43"/>
      <c r="B337" s="43"/>
      <c r="C337" s="43"/>
      <c r="D337" s="43"/>
      <c r="E337" s="43"/>
      <c r="F337" s="43"/>
      <c r="G337" s="43"/>
      <c r="H337" s="43"/>
      <c r="I337" s="43"/>
      <c r="J337" s="43"/>
      <c r="K337" s="43"/>
      <c r="L337" s="43"/>
      <c r="M337" s="43"/>
      <c r="N337" s="43"/>
      <c r="O337" s="43"/>
      <c r="P337" s="43"/>
      <c r="Q337" s="43"/>
      <c r="R337" s="43"/>
      <c r="S337" s="43"/>
      <c r="T337" s="43"/>
      <c r="U337" s="43"/>
      <c r="V337" s="43"/>
      <c r="W337" s="43"/>
      <c r="X337" s="43"/>
      <c r="Y337" s="43"/>
      <c r="Z337" s="43"/>
    </row>
    <row r="338" ht="15.75" customHeight="1">
      <c r="A338" s="43"/>
      <c r="B338" s="43"/>
      <c r="C338" s="43"/>
      <c r="D338" s="43"/>
      <c r="E338" s="43"/>
      <c r="F338" s="43"/>
      <c r="G338" s="43"/>
      <c r="H338" s="43"/>
      <c r="I338" s="43"/>
      <c r="J338" s="43"/>
      <c r="K338" s="43"/>
      <c r="L338" s="43"/>
      <c r="M338" s="43"/>
      <c r="N338" s="43"/>
      <c r="O338" s="43"/>
      <c r="P338" s="43"/>
      <c r="Q338" s="43"/>
      <c r="R338" s="43"/>
      <c r="S338" s="43"/>
      <c r="T338" s="43"/>
      <c r="U338" s="43"/>
      <c r="V338" s="43"/>
      <c r="W338" s="43"/>
      <c r="X338" s="43"/>
      <c r="Y338" s="43"/>
      <c r="Z338" s="43"/>
    </row>
    <row r="339" ht="15.75" customHeight="1">
      <c r="A339" s="43"/>
      <c r="B339" s="43"/>
      <c r="C339" s="43"/>
      <c r="D339" s="43"/>
      <c r="E339" s="43"/>
      <c r="F339" s="43"/>
      <c r="G339" s="43"/>
      <c r="H339" s="43"/>
      <c r="I339" s="43"/>
      <c r="J339" s="43"/>
      <c r="K339" s="43"/>
      <c r="L339" s="43"/>
      <c r="M339" s="43"/>
      <c r="N339" s="43"/>
      <c r="O339" s="43"/>
      <c r="P339" s="43"/>
      <c r="Q339" s="43"/>
      <c r="R339" s="43"/>
      <c r="S339" s="43"/>
      <c r="T339" s="43"/>
      <c r="U339" s="43"/>
      <c r="V339" s="43"/>
      <c r="W339" s="43"/>
      <c r="X339" s="43"/>
      <c r="Y339" s="43"/>
      <c r="Z339" s="43"/>
    </row>
    <row r="340" ht="15.75" customHeight="1">
      <c r="A340" s="43"/>
      <c r="B340" s="43"/>
      <c r="C340" s="43"/>
      <c r="D340" s="43"/>
      <c r="E340" s="43"/>
      <c r="F340" s="43"/>
      <c r="G340" s="43"/>
      <c r="H340" s="43"/>
      <c r="I340" s="43"/>
      <c r="J340" s="43"/>
      <c r="K340" s="43"/>
      <c r="L340" s="43"/>
      <c r="M340" s="43"/>
      <c r="N340" s="43"/>
      <c r="O340" s="43"/>
      <c r="P340" s="43"/>
      <c r="Q340" s="43"/>
      <c r="R340" s="43"/>
      <c r="S340" s="43"/>
      <c r="T340" s="43"/>
      <c r="U340" s="43"/>
      <c r="V340" s="43"/>
      <c r="W340" s="43"/>
      <c r="X340" s="43"/>
      <c r="Y340" s="43"/>
      <c r="Z340" s="43"/>
    </row>
    <row r="341" ht="15.75" customHeight="1">
      <c r="A341" s="43"/>
      <c r="B341" s="43"/>
      <c r="C341" s="43"/>
      <c r="D341" s="43"/>
      <c r="E341" s="43"/>
      <c r="F341" s="43"/>
      <c r="G341" s="43"/>
      <c r="H341" s="43"/>
      <c r="I341" s="43"/>
      <c r="J341" s="43"/>
      <c r="K341" s="43"/>
      <c r="L341" s="43"/>
      <c r="M341" s="43"/>
      <c r="N341" s="43"/>
      <c r="O341" s="43"/>
      <c r="P341" s="43"/>
      <c r="Q341" s="43"/>
      <c r="R341" s="43"/>
      <c r="S341" s="43"/>
      <c r="T341" s="43"/>
      <c r="U341" s="43"/>
      <c r="V341" s="43"/>
      <c r="W341" s="43"/>
      <c r="X341" s="43"/>
      <c r="Y341" s="43"/>
      <c r="Z341" s="43"/>
    </row>
    <row r="342" ht="15.75" customHeight="1">
      <c r="A342" s="43"/>
      <c r="B342" s="43"/>
      <c r="C342" s="43"/>
      <c r="D342" s="43"/>
      <c r="E342" s="43"/>
      <c r="F342" s="43"/>
      <c r="G342" s="43"/>
      <c r="H342" s="43"/>
      <c r="I342" s="43"/>
      <c r="J342" s="43"/>
      <c r="K342" s="43"/>
      <c r="L342" s="43"/>
      <c r="M342" s="43"/>
      <c r="N342" s="43"/>
      <c r="O342" s="43"/>
      <c r="P342" s="43"/>
      <c r="Q342" s="43"/>
      <c r="R342" s="43"/>
      <c r="S342" s="43"/>
      <c r="T342" s="43"/>
      <c r="U342" s="43"/>
      <c r="V342" s="43"/>
      <c r="W342" s="43"/>
      <c r="X342" s="43"/>
      <c r="Y342" s="43"/>
      <c r="Z342" s="43"/>
    </row>
    <row r="343" ht="15.75" customHeight="1">
      <c r="A343" s="43"/>
      <c r="B343" s="43"/>
      <c r="C343" s="43"/>
      <c r="D343" s="43"/>
      <c r="E343" s="43"/>
      <c r="F343" s="43"/>
      <c r="G343" s="43"/>
      <c r="H343" s="43"/>
      <c r="I343" s="43"/>
      <c r="J343" s="43"/>
      <c r="K343" s="43"/>
      <c r="L343" s="43"/>
      <c r="M343" s="43"/>
      <c r="N343" s="43"/>
      <c r="O343" s="43"/>
      <c r="P343" s="43"/>
      <c r="Q343" s="43"/>
      <c r="R343" s="43"/>
      <c r="S343" s="43"/>
      <c r="T343" s="43"/>
      <c r="U343" s="43"/>
      <c r="V343" s="43"/>
      <c r="W343" s="43"/>
      <c r="X343" s="43"/>
      <c r="Y343" s="43"/>
      <c r="Z343" s="43"/>
    </row>
    <row r="344" ht="15.75" customHeight="1">
      <c r="A344" s="43"/>
      <c r="B344" s="43"/>
      <c r="C344" s="43"/>
      <c r="D344" s="43"/>
      <c r="E344" s="43"/>
      <c r="F344" s="43"/>
      <c r="G344" s="43"/>
      <c r="H344" s="43"/>
      <c r="I344" s="43"/>
      <c r="J344" s="43"/>
      <c r="K344" s="43"/>
      <c r="L344" s="43"/>
      <c r="M344" s="43"/>
      <c r="N344" s="43"/>
      <c r="O344" s="43"/>
      <c r="P344" s="43"/>
      <c r="Q344" s="43"/>
      <c r="R344" s="43"/>
      <c r="S344" s="43"/>
      <c r="T344" s="43"/>
      <c r="U344" s="43"/>
      <c r="V344" s="43"/>
      <c r="W344" s="43"/>
      <c r="X344" s="43"/>
      <c r="Y344" s="43"/>
      <c r="Z344" s="43"/>
    </row>
    <row r="345" ht="15.75" customHeight="1">
      <c r="A345" s="43"/>
      <c r="B345" s="43"/>
      <c r="C345" s="43"/>
      <c r="D345" s="43"/>
      <c r="E345" s="43"/>
      <c r="F345" s="43"/>
      <c r="G345" s="43"/>
      <c r="H345" s="43"/>
      <c r="I345" s="43"/>
      <c r="J345" s="43"/>
      <c r="K345" s="43"/>
      <c r="L345" s="43"/>
      <c r="M345" s="43"/>
      <c r="N345" s="43"/>
      <c r="O345" s="43"/>
      <c r="P345" s="43"/>
      <c r="Q345" s="43"/>
      <c r="R345" s="43"/>
      <c r="S345" s="43"/>
      <c r="T345" s="43"/>
      <c r="U345" s="43"/>
      <c r="V345" s="43"/>
      <c r="W345" s="43"/>
      <c r="X345" s="43"/>
      <c r="Y345" s="43"/>
      <c r="Z345" s="43"/>
    </row>
    <row r="346" ht="15.75" customHeight="1">
      <c r="A346" s="43"/>
      <c r="B346" s="43"/>
      <c r="C346" s="43"/>
      <c r="D346" s="43"/>
      <c r="E346" s="43"/>
      <c r="F346" s="43"/>
      <c r="G346" s="43"/>
      <c r="H346" s="43"/>
      <c r="I346" s="43"/>
      <c r="J346" s="43"/>
      <c r="K346" s="43"/>
      <c r="L346" s="43"/>
      <c r="M346" s="43"/>
      <c r="N346" s="43"/>
      <c r="O346" s="43"/>
      <c r="P346" s="43"/>
      <c r="Q346" s="43"/>
      <c r="R346" s="43"/>
      <c r="S346" s="43"/>
      <c r="T346" s="43"/>
      <c r="U346" s="43"/>
      <c r="V346" s="43"/>
      <c r="W346" s="43"/>
      <c r="X346" s="43"/>
      <c r="Y346" s="43"/>
      <c r="Z346" s="43"/>
    </row>
    <row r="347" ht="15.75" customHeight="1">
      <c r="A347" s="43"/>
      <c r="B347" s="43"/>
      <c r="C347" s="43"/>
      <c r="D347" s="43"/>
      <c r="E347" s="43"/>
      <c r="F347" s="43"/>
      <c r="G347" s="43"/>
      <c r="H347" s="43"/>
      <c r="I347" s="43"/>
      <c r="J347" s="43"/>
      <c r="K347" s="43"/>
      <c r="L347" s="43"/>
      <c r="M347" s="43"/>
      <c r="N347" s="43"/>
      <c r="O347" s="43"/>
      <c r="P347" s="43"/>
      <c r="Q347" s="43"/>
      <c r="R347" s="43"/>
      <c r="S347" s="43"/>
      <c r="T347" s="43"/>
      <c r="U347" s="43"/>
      <c r="V347" s="43"/>
      <c r="W347" s="43"/>
      <c r="X347" s="43"/>
      <c r="Y347" s="43"/>
      <c r="Z347" s="43"/>
    </row>
    <row r="348" ht="15.75" customHeight="1">
      <c r="A348" s="43"/>
      <c r="B348" s="43"/>
      <c r="C348" s="43"/>
      <c r="D348" s="43"/>
      <c r="E348" s="43"/>
      <c r="F348" s="43"/>
      <c r="G348" s="43"/>
      <c r="H348" s="43"/>
      <c r="I348" s="43"/>
      <c r="J348" s="43"/>
      <c r="K348" s="43"/>
      <c r="L348" s="43"/>
      <c r="M348" s="43"/>
      <c r="N348" s="43"/>
      <c r="O348" s="43"/>
      <c r="P348" s="43"/>
      <c r="Q348" s="43"/>
      <c r="R348" s="43"/>
      <c r="S348" s="43"/>
      <c r="T348" s="43"/>
      <c r="U348" s="43"/>
      <c r="V348" s="43"/>
      <c r="W348" s="43"/>
      <c r="X348" s="43"/>
      <c r="Y348" s="43"/>
      <c r="Z348" s="43"/>
    </row>
    <row r="349" ht="15.75" customHeight="1">
      <c r="A349" s="43"/>
      <c r="B349" s="43"/>
      <c r="C349" s="43"/>
      <c r="D349" s="43"/>
      <c r="E349" s="43"/>
      <c r="F349" s="43"/>
      <c r="G349" s="43"/>
      <c r="H349" s="43"/>
      <c r="I349" s="43"/>
      <c r="J349" s="43"/>
      <c r="K349" s="43"/>
      <c r="L349" s="43"/>
      <c r="M349" s="43"/>
      <c r="N349" s="43"/>
      <c r="O349" s="43"/>
      <c r="P349" s="43"/>
      <c r="Q349" s="43"/>
      <c r="R349" s="43"/>
      <c r="S349" s="43"/>
      <c r="T349" s="43"/>
      <c r="U349" s="43"/>
      <c r="V349" s="43"/>
      <c r="W349" s="43"/>
      <c r="X349" s="43"/>
      <c r="Y349" s="43"/>
      <c r="Z349" s="43"/>
    </row>
    <row r="350" ht="15.75" customHeight="1">
      <c r="A350" s="43"/>
      <c r="B350" s="43"/>
      <c r="C350" s="43"/>
      <c r="D350" s="43"/>
      <c r="E350" s="43"/>
      <c r="F350" s="43"/>
      <c r="G350" s="43"/>
      <c r="H350" s="43"/>
      <c r="I350" s="43"/>
      <c r="J350" s="43"/>
      <c r="K350" s="43"/>
      <c r="L350" s="43"/>
      <c r="M350" s="43"/>
      <c r="N350" s="43"/>
      <c r="O350" s="43"/>
      <c r="P350" s="43"/>
      <c r="Q350" s="43"/>
      <c r="R350" s="43"/>
      <c r="S350" s="43"/>
      <c r="T350" s="43"/>
      <c r="U350" s="43"/>
      <c r="V350" s="43"/>
      <c r="W350" s="43"/>
      <c r="X350" s="43"/>
      <c r="Y350" s="43"/>
      <c r="Z350" s="43"/>
    </row>
    <row r="351" ht="15.75" customHeight="1">
      <c r="A351" s="43"/>
      <c r="B351" s="43"/>
      <c r="C351" s="43"/>
      <c r="D351" s="43"/>
      <c r="E351" s="43"/>
      <c r="F351" s="43"/>
      <c r="G351" s="43"/>
      <c r="H351" s="43"/>
      <c r="I351" s="43"/>
      <c r="J351" s="43"/>
      <c r="K351" s="43"/>
      <c r="L351" s="43"/>
      <c r="M351" s="43"/>
      <c r="N351" s="43"/>
      <c r="O351" s="43"/>
      <c r="P351" s="43"/>
      <c r="Q351" s="43"/>
      <c r="R351" s="43"/>
      <c r="S351" s="43"/>
      <c r="T351" s="43"/>
      <c r="U351" s="43"/>
      <c r="V351" s="43"/>
      <c r="W351" s="43"/>
      <c r="X351" s="43"/>
      <c r="Y351" s="43"/>
      <c r="Z351" s="43"/>
    </row>
    <row r="352" ht="15.75" customHeight="1">
      <c r="A352" s="43"/>
      <c r="B352" s="43"/>
      <c r="C352" s="43"/>
      <c r="D352" s="43"/>
      <c r="E352" s="43"/>
      <c r="F352" s="43"/>
      <c r="G352" s="43"/>
      <c r="H352" s="43"/>
      <c r="I352" s="43"/>
      <c r="J352" s="43"/>
      <c r="K352" s="43"/>
      <c r="L352" s="43"/>
      <c r="M352" s="43"/>
      <c r="N352" s="43"/>
      <c r="O352" s="43"/>
      <c r="P352" s="43"/>
      <c r="Q352" s="43"/>
      <c r="R352" s="43"/>
      <c r="S352" s="43"/>
      <c r="T352" s="43"/>
      <c r="U352" s="43"/>
      <c r="V352" s="43"/>
      <c r="W352" s="43"/>
      <c r="X352" s="43"/>
      <c r="Y352" s="43"/>
      <c r="Z352" s="43"/>
    </row>
    <row r="353" ht="15.75" customHeight="1">
      <c r="A353" s="43"/>
      <c r="B353" s="43"/>
      <c r="C353" s="43"/>
      <c r="D353" s="43"/>
      <c r="E353" s="43"/>
      <c r="F353" s="43"/>
      <c r="G353" s="43"/>
      <c r="H353" s="43"/>
      <c r="I353" s="43"/>
      <c r="J353" s="43"/>
      <c r="K353" s="43"/>
      <c r="L353" s="43"/>
      <c r="M353" s="43"/>
      <c r="N353" s="43"/>
      <c r="O353" s="43"/>
      <c r="P353" s="43"/>
      <c r="Q353" s="43"/>
      <c r="R353" s="43"/>
      <c r="S353" s="43"/>
      <c r="T353" s="43"/>
      <c r="U353" s="43"/>
      <c r="V353" s="43"/>
      <c r="W353" s="43"/>
      <c r="X353" s="43"/>
      <c r="Y353" s="43"/>
      <c r="Z353" s="43"/>
    </row>
    <row r="354" ht="15.75" customHeight="1">
      <c r="A354" s="43"/>
      <c r="B354" s="43"/>
      <c r="C354" s="43"/>
      <c r="D354" s="43"/>
      <c r="E354" s="43"/>
      <c r="F354" s="43"/>
      <c r="G354" s="43"/>
      <c r="H354" s="43"/>
      <c r="I354" s="43"/>
      <c r="J354" s="43"/>
      <c r="K354" s="43"/>
      <c r="L354" s="43"/>
      <c r="M354" s="43"/>
      <c r="N354" s="43"/>
      <c r="O354" s="43"/>
      <c r="P354" s="43"/>
      <c r="Q354" s="43"/>
      <c r="R354" s="43"/>
      <c r="S354" s="43"/>
      <c r="T354" s="43"/>
      <c r="U354" s="43"/>
      <c r="V354" s="43"/>
      <c r="W354" s="43"/>
      <c r="X354" s="43"/>
      <c r="Y354" s="43"/>
      <c r="Z354" s="43"/>
    </row>
    <row r="355" ht="15.75" customHeight="1">
      <c r="A355" s="43"/>
      <c r="B355" s="43"/>
      <c r="C355" s="43"/>
      <c r="D355" s="43"/>
      <c r="E355" s="43"/>
      <c r="F355" s="43"/>
      <c r="G355" s="43"/>
      <c r="H355" s="43"/>
      <c r="I355" s="43"/>
      <c r="J355" s="43"/>
      <c r="K355" s="43"/>
      <c r="L355" s="43"/>
      <c r="M355" s="43"/>
      <c r="N355" s="43"/>
      <c r="O355" s="43"/>
      <c r="P355" s="43"/>
      <c r="Q355" s="43"/>
      <c r="R355" s="43"/>
      <c r="S355" s="43"/>
      <c r="T355" s="43"/>
      <c r="U355" s="43"/>
      <c r="V355" s="43"/>
      <c r="W355" s="43"/>
      <c r="X355" s="43"/>
      <c r="Y355" s="43"/>
      <c r="Z355" s="43"/>
    </row>
    <row r="356" ht="15.75" customHeight="1">
      <c r="A356" s="43"/>
      <c r="B356" s="43"/>
      <c r="C356" s="43"/>
      <c r="D356" s="43"/>
      <c r="E356" s="43"/>
      <c r="F356" s="43"/>
      <c r="G356" s="43"/>
      <c r="H356" s="43"/>
      <c r="I356" s="43"/>
      <c r="J356" s="43"/>
      <c r="K356" s="43"/>
      <c r="L356" s="43"/>
      <c r="M356" s="43"/>
      <c r="N356" s="43"/>
      <c r="O356" s="43"/>
      <c r="P356" s="43"/>
      <c r="Q356" s="43"/>
      <c r="R356" s="43"/>
      <c r="S356" s="43"/>
      <c r="T356" s="43"/>
      <c r="U356" s="43"/>
      <c r="V356" s="43"/>
      <c r="W356" s="43"/>
      <c r="X356" s="43"/>
      <c r="Y356" s="43"/>
      <c r="Z356" s="43"/>
    </row>
    <row r="357" ht="15.75" customHeight="1">
      <c r="A357" s="43"/>
      <c r="B357" s="43"/>
      <c r="C357" s="43"/>
      <c r="D357" s="43"/>
      <c r="E357" s="43"/>
      <c r="F357" s="43"/>
      <c r="G357" s="43"/>
      <c r="H357" s="43"/>
      <c r="I357" s="43"/>
      <c r="J357" s="43"/>
      <c r="K357" s="43"/>
      <c r="L357" s="43"/>
      <c r="M357" s="43"/>
      <c r="N357" s="43"/>
      <c r="O357" s="43"/>
      <c r="P357" s="43"/>
      <c r="Q357" s="43"/>
      <c r="R357" s="43"/>
      <c r="S357" s="43"/>
      <c r="T357" s="43"/>
      <c r="U357" s="43"/>
      <c r="V357" s="43"/>
      <c r="W357" s="43"/>
      <c r="X357" s="43"/>
      <c r="Y357" s="43"/>
      <c r="Z357" s="43"/>
    </row>
    <row r="358" ht="15.75" customHeight="1">
      <c r="A358" s="43"/>
      <c r="B358" s="43"/>
      <c r="C358" s="43"/>
      <c r="D358" s="43"/>
      <c r="E358" s="43"/>
      <c r="F358" s="43"/>
      <c r="G358" s="43"/>
      <c r="H358" s="43"/>
      <c r="I358" s="43"/>
      <c r="J358" s="43"/>
      <c r="K358" s="43"/>
      <c r="L358" s="43"/>
      <c r="M358" s="43"/>
      <c r="N358" s="43"/>
      <c r="O358" s="43"/>
      <c r="P358" s="43"/>
      <c r="Q358" s="43"/>
      <c r="R358" s="43"/>
      <c r="S358" s="43"/>
      <c r="T358" s="43"/>
      <c r="U358" s="43"/>
      <c r="V358" s="43"/>
      <c r="W358" s="43"/>
      <c r="X358" s="43"/>
      <c r="Y358" s="43"/>
      <c r="Z358" s="43"/>
    </row>
    <row r="359" ht="15.75" customHeight="1">
      <c r="A359" s="43"/>
      <c r="B359" s="43"/>
      <c r="C359" s="43"/>
      <c r="D359" s="43"/>
      <c r="E359" s="43"/>
      <c r="F359" s="43"/>
      <c r="G359" s="43"/>
      <c r="H359" s="43"/>
      <c r="I359" s="43"/>
      <c r="J359" s="43"/>
      <c r="K359" s="43"/>
      <c r="L359" s="43"/>
      <c r="M359" s="43"/>
      <c r="N359" s="43"/>
      <c r="O359" s="43"/>
      <c r="P359" s="43"/>
      <c r="Q359" s="43"/>
      <c r="R359" s="43"/>
      <c r="S359" s="43"/>
      <c r="T359" s="43"/>
      <c r="U359" s="43"/>
      <c r="V359" s="43"/>
      <c r="W359" s="43"/>
      <c r="X359" s="43"/>
      <c r="Y359" s="43"/>
      <c r="Z359" s="43"/>
    </row>
    <row r="360" ht="15.75" customHeight="1">
      <c r="A360" s="43"/>
      <c r="B360" s="43"/>
      <c r="C360" s="43"/>
      <c r="D360" s="43"/>
      <c r="E360" s="43"/>
      <c r="F360" s="43"/>
      <c r="G360" s="43"/>
      <c r="H360" s="43"/>
      <c r="I360" s="43"/>
      <c r="J360" s="43"/>
      <c r="K360" s="43"/>
      <c r="L360" s="43"/>
      <c r="M360" s="43"/>
      <c r="N360" s="43"/>
      <c r="O360" s="43"/>
      <c r="P360" s="43"/>
      <c r="Q360" s="43"/>
      <c r="R360" s="43"/>
      <c r="S360" s="43"/>
      <c r="T360" s="43"/>
      <c r="U360" s="43"/>
      <c r="V360" s="43"/>
      <c r="W360" s="43"/>
      <c r="X360" s="43"/>
      <c r="Y360" s="43"/>
      <c r="Z360" s="43"/>
    </row>
    <row r="361" ht="15.75" customHeight="1">
      <c r="A361" s="43"/>
      <c r="B361" s="43"/>
      <c r="C361" s="43"/>
      <c r="D361" s="43"/>
      <c r="E361" s="43"/>
      <c r="F361" s="43"/>
      <c r="G361" s="43"/>
      <c r="H361" s="43"/>
      <c r="I361" s="43"/>
      <c r="J361" s="43"/>
      <c r="K361" s="43"/>
      <c r="L361" s="43"/>
      <c r="M361" s="43"/>
      <c r="N361" s="43"/>
      <c r="O361" s="43"/>
      <c r="P361" s="43"/>
      <c r="Q361" s="43"/>
      <c r="R361" s="43"/>
      <c r="S361" s="43"/>
      <c r="T361" s="43"/>
      <c r="U361" s="43"/>
      <c r="V361" s="43"/>
      <c r="W361" s="43"/>
      <c r="X361" s="43"/>
      <c r="Y361" s="43"/>
      <c r="Z361" s="43"/>
    </row>
    <row r="362" ht="15.75" customHeight="1">
      <c r="A362" s="43"/>
      <c r="B362" s="43"/>
      <c r="C362" s="43"/>
      <c r="D362" s="43"/>
      <c r="E362" s="43"/>
      <c r="F362" s="43"/>
      <c r="G362" s="43"/>
      <c r="H362" s="43"/>
      <c r="I362" s="43"/>
      <c r="J362" s="43"/>
      <c r="K362" s="43"/>
      <c r="L362" s="43"/>
      <c r="M362" s="43"/>
      <c r="N362" s="43"/>
      <c r="O362" s="43"/>
      <c r="P362" s="43"/>
      <c r="Q362" s="43"/>
      <c r="R362" s="43"/>
      <c r="S362" s="43"/>
      <c r="T362" s="43"/>
      <c r="U362" s="43"/>
      <c r="V362" s="43"/>
      <c r="W362" s="43"/>
      <c r="X362" s="43"/>
      <c r="Y362" s="43"/>
      <c r="Z362" s="43"/>
    </row>
    <row r="363" ht="15.75" customHeight="1">
      <c r="A363" s="43"/>
      <c r="B363" s="43"/>
      <c r="C363" s="43"/>
      <c r="D363" s="43"/>
      <c r="E363" s="43"/>
      <c r="F363" s="43"/>
      <c r="G363" s="43"/>
      <c r="H363" s="43"/>
      <c r="I363" s="43"/>
      <c r="J363" s="43"/>
      <c r="K363" s="43"/>
      <c r="L363" s="43"/>
      <c r="M363" s="43"/>
      <c r="N363" s="43"/>
      <c r="O363" s="43"/>
      <c r="P363" s="43"/>
      <c r="Q363" s="43"/>
      <c r="R363" s="43"/>
      <c r="S363" s="43"/>
      <c r="T363" s="43"/>
      <c r="U363" s="43"/>
      <c r="V363" s="43"/>
      <c r="W363" s="43"/>
      <c r="X363" s="43"/>
      <c r="Y363" s="43"/>
      <c r="Z363" s="43"/>
    </row>
    <row r="364" ht="15.75" customHeight="1">
      <c r="A364" s="43"/>
      <c r="B364" s="43"/>
      <c r="C364" s="43"/>
      <c r="D364" s="43"/>
      <c r="E364" s="43"/>
      <c r="F364" s="43"/>
      <c r="G364" s="43"/>
      <c r="H364" s="43"/>
      <c r="I364" s="43"/>
      <c r="J364" s="43"/>
      <c r="K364" s="43"/>
      <c r="L364" s="43"/>
      <c r="M364" s="43"/>
      <c r="N364" s="43"/>
      <c r="O364" s="43"/>
      <c r="P364" s="43"/>
      <c r="Q364" s="43"/>
      <c r="R364" s="43"/>
      <c r="S364" s="43"/>
      <c r="T364" s="43"/>
      <c r="U364" s="43"/>
      <c r="V364" s="43"/>
      <c r="W364" s="43"/>
      <c r="X364" s="43"/>
      <c r="Y364" s="43"/>
      <c r="Z364" s="43"/>
    </row>
    <row r="365" ht="15.75" customHeight="1">
      <c r="A365" s="43"/>
      <c r="B365" s="43"/>
      <c r="C365" s="43"/>
      <c r="D365" s="43"/>
      <c r="E365" s="43"/>
      <c r="F365" s="43"/>
      <c r="G365" s="43"/>
      <c r="H365" s="43"/>
      <c r="I365" s="43"/>
      <c r="J365" s="43"/>
      <c r="K365" s="43"/>
      <c r="L365" s="43"/>
      <c r="M365" s="43"/>
      <c r="N365" s="43"/>
      <c r="O365" s="43"/>
      <c r="P365" s="43"/>
      <c r="Q365" s="43"/>
      <c r="R365" s="43"/>
      <c r="S365" s="43"/>
      <c r="T365" s="43"/>
      <c r="U365" s="43"/>
      <c r="V365" s="43"/>
      <c r="W365" s="43"/>
      <c r="X365" s="43"/>
      <c r="Y365" s="43"/>
      <c r="Z365" s="43"/>
    </row>
    <row r="366" ht="15.75" customHeight="1">
      <c r="A366" s="43"/>
      <c r="B366" s="43"/>
      <c r="C366" s="43"/>
      <c r="D366" s="43"/>
      <c r="E366" s="43"/>
      <c r="F366" s="43"/>
      <c r="G366" s="43"/>
      <c r="H366" s="43"/>
      <c r="I366" s="43"/>
      <c r="J366" s="43"/>
      <c r="K366" s="43"/>
      <c r="L366" s="43"/>
      <c r="M366" s="43"/>
      <c r="N366" s="43"/>
      <c r="O366" s="43"/>
      <c r="P366" s="43"/>
      <c r="Q366" s="43"/>
      <c r="R366" s="43"/>
      <c r="S366" s="43"/>
      <c r="T366" s="43"/>
      <c r="U366" s="43"/>
      <c r="V366" s="43"/>
      <c r="W366" s="43"/>
      <c r="X366" s="43"/>
      <c r="Y366" s="43"/>
      <c r="Z366" s="43"/>
    </row>
    <row r="367" ht="15.75" customHeight="1">
      <c r="A367" s="43"/>
      <c r="B367" s="43"/>
      <c r="C367" s="43"/>
      <c r="D367" s="43"/>
      <c r="E367" s="43"/>
      <c r="F367" s="43"/>
      <c r="G367" s="43"/>
      <c r="H367" s="43"/>
      <c r="I367" s="43"/>
      <c r="J367" s="43"/>
      <c r="K367" s="43"/>
      <c r="L367" s="43"/>
      <c r="M367" s="43"/>
      <c r="N367" s="43"/>
      <c r="O367" s="43"/>
      <c r="P367" s="43"/>
      <c r="Q367" s="43"/>
      <c r="R367" s="43"/>
      <c r="S367" s="43"/>
      <c r="T367" s="43"/>
      <c r="U367" s="43"/>
      <c r="V367" s="43"/>
      <c r="W367" s="43"/>
      <c r="X367" s="43"/>
      <c r="Y367" s="43"/>
      <c r="Z367" s="43"/>
    </row>
    <row r="368" ht="15.75" customHeight="1">
      <c r="A368" s="43"/>
      <c r="B368" s="43"/>
      <c r="C368" s="43"/>
      <c r="D368" s="43"/>
      <c r="E368" s="43"/>
      <c r="F368" s="43"/>
      <c r="G368" s="43"/>
      <c r="H368" s="43"/>
      <c r="I368" s="43"/>
      <c r="J368" s="43"/>
      <c r="K368" s="43"/>
      <c r="L368" s="43"/>
      <c r="M368" s="43"/>
      <c r="N368" s="43"/>
      <c r="O368" s="43"/>
      <c r="P368" s="43"/>
      <c r="Q368" s="43"/>
      <c r="R368" s="43"/>
      <c r="S368" s="43"/>
      <c r="T368" s="43"/>
      <c r="U368" s="43"/>
      <c r="V368" s="43"/>
      <c r="W368" s="43"/>
      <c r="X368" s="43"/>
      <c r="Y368" s="43"/>
      <c r="Z368" s="43"/>
    </row>
    <row r="369" ht="15.75" customHeight="1">
      <c r="A369" s="43"/>
      <c r="B369" s="43"/>
      <c r="C369" s="43"/>
      <c r="D369" s="43"/>
      <c r="E369" s="43"/>
      <c r="F369" s="43"/>
      <c r="G369" s="43"/>
      <c r="H369" s="43"/>
      <c r="I369" s="43"/>
      <c r="J369" s="43"/>
      <c r="K369" s="43"/>
      <c r="L369" s="43"/>
      <c r="M369" s="43"/>
      <c r="N369" s="43"/>
      <c r="O369" s="43"/>
      <c r="P369" s="43"/>
      <c r="Q369" s="43"/>
      <c r="R369" s="43"/>
      <c r="S369" s="43"/>
      <c r="T369" s="43"/>
      <c r="U369" s="43"/>
      <c r="V369" s="43"/>
      <c r="W369" s="43"/>
      <c r="X369" s="43"/>
      <c r="Y369" s="43"/>
      <c r="Z369" s="43"/>
    </row>
    <row r="370" ht="15.75" customHeight="1">
      <c r="A370" s="43"/>
      <c r="B370" s="43"/>
      <c r="C370" s="43"/>
      <c r="D370" s="43"/>
      <c r="E370" s="43"/>
      <c r="F370" s="43"/>
      <c r="G370" s="43"/>
      <c r="H370" s="43"/>
      <c r="I370" s="43"/>
      <c r="J370" s="43"/>
      <c r="K370" s="43"/>
      <c r="L370" s="43"/>
      <c r="M370" s="43"/>
      <c r="N370" s="43"/>
      <c r="O370" s="43"/>
      <c r="P370" s="43"/>
      <c r="Q370" s="43"/>
      <c r="R370" s="43"/>
      <c r="S370" s="43"/>
      <c r="T370" s="43"/>
      <c r="U370" s="43"/>
      <c r="V370" s="43"/>
      <c r="W370" s="43"/>
      <c r="X370" s="43"/>
      <c r="Y370" s="43"/>
      <c r="Z370" s="43"/>
    </row>
    <row r="371" ht="15.75" customHeight="1">
      <c r="A371" s="43"/>
      <c r="B371" s="43"/>
      <c r="C371" s="43"/>
      <c r="D371" s="43"/>
      <c r="E371" s="43"/>
      <c r="F371" s="43"/>
      <c r="G371" s="43"/>
      <c r="H371" s="43"/>
      <c r="I371" s="43"/>
      <c r="J371" s="43"/>
      <c r="K371" s="43"/>
      <c r="L371" s="43"/>
      <c r="M371" s="43"/>
      <c r="N371" s="43"/>
      <c r="O371" s="43"/>
      <c r="P371" s="43"/>
      <c r="Q371" s="43"/>
      <c r="R371" s="43"/>
      <c r="S371" s="43"/>
      <c r="T371" s="43"/>
      <c r="U371" s="43"/>
      <c r="V371" s="43"/>
      <c r="W371" s="43"/>
      <c r="X371" s="43"/>
      <c r="Y371" s="43"/>
      <c r="Z371" s="43"/>
    </row>
    <row r="372" ht="15.75" customHeight="1">
      <c r="A372" s="43"/>
      <c r="B372" s="43"/>
      <c r="C372" s="43"/>
      <c r="D372" s="43"/>
      <c r="E372" s="43"/>
      <c r="F372" s="43"/>
      <c r="G372" s="43"/>
      <c r="H372" s="43"/>
      <c r="I372" s="43"/>
      <c r="J372" s="43"/>
      <c r="K372" s="43"/>
      <c r="L372" s="43"/>
      <c r="M372" s="43"/>
      <c r="N372" s="43"/>
      <c r="O372" s="43"/>
      <c r="P372" s="43"/>
      <c r="Q372" s="43"/>
      <c r="R372" s="43"/>
      <c r="S372" s="43"/>
      <c r="T372" s="43"/>
      <c r="U372" s="43"/>
      <c r="V372" s="43"/>
      <c r="W372" s="43"/>
      <c r="X372" s="43"/>
      <c r="Y372" s="43"/>
      <c r="Z372" s="43"/>
    </row>
    <row r="373" ht="15.75" customHeight="1">
      <c r="A373" s="43"/>
      <c r="B373" s="43"/>
      <c r="C373" s="43"/>
      <c r="D373" s="43"/>
      <c r="E373" s="43"/>
      <c r="F373" s="43"/>
      <c r="G373" s="43"/>
      <c r="H373" s="43"/>
      <c r="I373" s="43"/>
      <c r="J373" s="43"/>
      <c r="K373" s="43"/>
      <c r="L373" s="43"/>
      <c r="M373" s="43"/>
      <c r="N373" s="43"/>
      <c r="O373" s="43"/>
      <c r="P373" s="43"/>
      <c r="Q373" s="43"/>
      <c r="R373" s="43"/>
      <c r="S373" s="43"/>
      <c r="T373" s="43"/>
      <c r="U373" s="43"/>
      <c r="V373" s="43"/>
      <c r="W373" s="43"/>
      <c r="X373" s="43"/>
      <c r="Y373" s="43"/>
      <c r="Z373" s="43"/>
    </row>
    <row r="374" ht="15.75" customHeight="1">
      <c r="A374" s="43"/>
      <c r="B374" s="43"/>
      <c r="C374" s="43"/>
      <c r="D374" s="43"/>
      <c r="E374" s="43"/>
      <c r="F374" s="43"/>
      <c r="G374" s="43"/>
      <c r="H374" s="43"/>
      <c r="I374" s="43"/>
      <c r="J374" s="43"/>
      <c r="K374" s="43"/>
      <c r="L374" s="43"/>
      <c r="M374" s="43"/>
      <c r="N374" s="43"/>
      <c r="O374" s="43"/>
      <c r="P374" s="43"/>
      <c r="Q374" s="43"/>
      <c r="R374" s="43"/>
      <c r="S374" s="43"/>
      <c r="T374" s="43"/>
      <c r="U374" s="43"/>
      <c r="V374" s="43"/>
      <c r="W374" s="43"/>
      <c r="X374" s="43"/>
      <c r="Y374" s="43"/>
      <c r="Z374" s="43"/>
    </row>
    <row r="375" ht="15.75" customHeight="1">
      <c r="A375" s="43"/>
      <c r="B375" s="43"/>
      <c r="C375" s="43"/>
      <c r="D375" s="43"/>
      <c r="E375" s="43"/>
      <c r="F375" s="43"/>
      <c r="G375" s="43"/>
      <c r="H375" s="43"/>
      <c r="I375" s="43"/>
      <c r="J375" s="43"/>
      <c r="K375" s="43"/>
      <c r="L375" s="43"/>
      <c r="M375" s="43"/>
      <c r="N375" s="43"/>
      <c r="O375" s="43"/>
      <c r="P375" s="43"/>
      <c r="Q375" s="43"/>
      <c r="R375" s="43"/>
      <c r="S375" s="43"/>
      <c r="T375" s="43"/>
      <c r="U375" s="43"/>
      <c r="V375" s="43"/>
      <c r="W375" s="43"/>
      <c r="X375" s="43"/>
      <c r="Y375" s="43"/>
      <c r="Z375" s="43"/>
    </row>
    <row r="376" ht="15.75" customHeight="1">
      <c r="A376" s="43"/>
      <c r="B376" s="43"/>
      <c r="C376" s="43"/>
      <c r="D376" s="43"/>
      <c r="E376" s="43"/>
      <c r="F376" s="43"/>
      <c r="G376" s="43"/>
      <c r="H376" s="43"/>
      <c r="I376" s="43"/>
      <c r="J376" s="43"/>
      <c r="K376" s="43"/>
      <c r="L376" s="43"/>
      <c r="M376" s="43"/>
      <c r="N376" s="43"/>
      <c r="O376" s="43"/>
      <c r="P376" s="43"/>
      <c r="Q376" s="43"/>
      <c r="R376" s="43"/>
      <c r="S376" s="43"/>
      <c r="T376" s="43"/>
      <c r="U376" s="43"/>
      <c r="V376" s="43"/>
      <c r="W376" s="43"/>
      <c r="X376" s="43"/>
      <c r="Y376" s="43"/>
      <c r="Z376" s="43"/>
    </row>
    <row r="377" ht="15.75" customHeight="1">
      <c r="A377" s="43"/>
      <c r="B377" s="43"/>
      <c r="C377" s="43"/>
      <c r="D377" s="43"/>
      <c r="E377" s="43"/>
      <c r="F377" s="43"/>
      <c r="G377" s="43"/>
      <c r="H377" s="43"/>
      <c r="I377" s="43"/>
      <c r="J377" s="43"/>
      <c r="K377" s="43"/>
      <c r="L377" s="43"/>
      <c r="M377" s="43"/>
      <c r="N377" s="43"/>
      <c r="O377" s="43"/>
      <c r="P377" s="43"/>
      <c r="Q377" s="43"/>
      <c r="R377" s="43"/>
      <c r="S377" s="43"/>
      <c r="T377" s="43"/>
      <c r="U377" s="43"/>
      <c r="V377" s="43"/>
      <c r="W377" s="43"/>
      <c r="X377" s="43"/>
      <c r="Y377" s="43"/>
      <c r="Z377" s="43"/>
    </row>
    <row r="378" ht="15.75" customHeight="1">
      <c r="A378" s="43"/>
      <c r="B378" s="43"/>
      <c r="C378" s="43"/>
      <c r="D378" s="43"/>
      <c r="E378" s="43"/>
      <c r="F378" s="43"/>
      <c r="G378" s="43"/>
      <c r="H378" s="43"/>
      <c r="I378" s="43"/>
      <c r="J378" s="43"/>
      <c r="K378" s="43"/>
      <c r="L378" s="43"/>
      <c r="M378" s="43"/>
      <c r="N378" s="43"/>
      <c r="O378" s="43"/>
      <c r="P378" s="43"/>
      <c r="Q378" s="43"/>
      <c r="R378" s="43"/>
      <c r="S378" s="43"/>
      <c r="T378" s="43"/>
      <c r="U378" s="43"/>
      <c r="V378" s="43"/>
      <c r="W378" s="43"/>
      <c r="X378" s="43"/>
      <c r="Y378" s="43"/>
      <c r="Z378" s="43"/>
    </row>
    <row r="379" ht="15.75" customHeight="1">
      <c r="A379" s="43"/>
      <c r="B379" s="43"/>
      <c r="C379" s="43"/>
      <c r="D379" s="43"/>
      <c r="E379" s="43"/>
      <c r="F379" s="43"/>
      <c r="G379" s="43"/>
      <c r="H379" s="43"/>
      <c r="I379" s="43"/>
      <c r="J379" s="43"/>
      <c r="K379" s="43"/>
      <c r="L379" s="43"/>
      <c r="M379" s="43"/>
      <c r="N379" s="43"/>
      <c r="O379" s="43"/>
      <c r="P379" s="43"/>
      <c r="Q379" s="43"/>
      <c r="R379" s="43"/>
      <c r="S379" s="43"/>
      <c r="T379" s="43"/>
      <c r="U379" s="43"/>
      <c r="V379" s="43"/>
      <c r="W379" s="43"/>
      <c r="X379" s="43"/>
      <c r="Y379" s="43"/>
      <c r="Z379" s="43"/>
    </row>
    <row r="380" ht="15.75" customHeight="1">
      <c r="A380" s="43"/>
      <c r="B380" s="43"/>
      <c r="C380" s="43"/>
      <c r="D380" s="43"/>
      <c r="E380" s="43"/>
      <c r="F380" s="43"/>
      <c r="G380" s="43"/>
      <c r="H380" s="43"/>
      <c r="I380" s="43"/>
      <c r="J380" s="43"/>
      <c r="K380" s="43"/>
      <c r="L380" s="43"/>
      <c r="M380" s="43"/>
      <c r="N380" s="43"/>
      <c r="O380" s="43"/>
      <c r="P380" s="43"/>
      <c r="Q380" s="43"/>
      <c r="R380" s="43"/>
      <c r="S380" s="43"/>
      <c r="T380" s="43"/>
      <c r="U380" s="43"/>
      <c r="V380" s="43"/>
      <c r="W380" s="43"/>
      <c r="X380" s="43"/>
      <c r="Y380" s="43"/>
      <c r="Z380" s="43"/>
    </row>
    <row r="381" ht="15.75" customHeight="1">
      <c r="A381" s="43"/>
      <c r="B381" s="43"/>
      <c r="C381" s="43"/>
      <c r="D381" s="43"/>
      <c r="E381" s="43"/>
      <c r="F381" s="43"/>
      <c r="G381" s="43"/>
      <c r="H381" s="43"/>
      <c r="I381" s="43"/>
      <c r="J381" s="43"/>
      <c r="K381" s="43"/>
      <c r="L381" s="43"/>
      <c r="M381" s="43"/>
      <c r="N381" s="43"/>
      <c r="O381" s="43"/>
      <c r="P381" s="43"/>
      <c r="Q381" s="43"/>
      <c r="R381" s="43"/>
      <c r="S381" s="43"/>
      <c r="T381" s="43"/>
      <c r="U381" s="43"/>
      <c r="V381" s="43"/>
      <c r="W381" s="43"/>
      <c r="X381" s="43"/>
      <c r="Y381" s="43"/>
      <c r="Z381" s="43"/>
    </row>
    <row r="382" ht="15.75" customHeight="1">
      <c r="A382" s="43"/>
      <c r="B382" s="43"/>
      <c r="C382" s="43"/>
      <c r="D382" s="43"/>
      <c r="E382" s="43"/>
      <c r="F382" s="43"/>
      <c r="G382" s="43"/>
      <c r="H382" s="43"/>
      <c r="I382" s="43"/>
      <c r="J382" s="43"/>
      <c r="K382" s="43"/>
      <c r="L382" s="43"/>
      <c r="M382" s="43"/>
      <c r="N382" s="43"/>
      <c r="O382" s="43"/>
      <c r="P382" s="43"/>
      <c r="Q382" s="43"/>
      <c r="R382" s="43"/>
      <c r="S382" s="43"/>
      <c r="T382" s="43"/>
      <c r="U382" s="43"/>
      <c r="V382" s="43"/>
      <c r="W382" s="43"/>
      <c r="X382" s="43"/>
      <c r="Y382" s="43"/>
      <c r="Z382" s="43"/>
    </row>
    <row r="383" ht="15.75" customHeight="1">
      <c r="A383" s="43"/>
      <c r="B383" s="43"/>
      <c r="C383" s="43"/>
      <c r="D383" s="43"/>
      <c r="E383" s="43"/>
      <c r="F383" s="43"/>
      <c r="G383" s="43"/>
      <c r="H383" s="43"/>
      <c r="I383" s="43"/>
      <c r="J383" s="43"/>
      <c r="K383" s="43"/>
      <c r="L383" s="43"/>
      <c r="M383" s="43"/>
      <c r="N383" s="43"/>
      <c r="O383" s="43"/>
      <c r="P383" s="43"/>
      <c r="Q383" s="43"/>
      <c r="R383" s="43"/>
      <c r="S383" s="43"/>
      <c r="T383" s="43"/>
      <c r="U383" s="43"/>
      <c r="V383" s="43"/>
      <c r="W383" s="43"/>
      <c r="X383" s="43"/>
      <c r="Y383" s="43"/>
      <c r="Z383" s="43"/>
    </row>
    <row r="384" ht="15.75" customHeight="1">
      <c r="A384" s="43"/>
      <c r="B384" s="43"/>
      <c r="C384" s="43"/>
      <c r="D384" s="43"/>
      <c r="E384" s="43"/>
      <c r="F384" s="43"/>
      <c r="G384" s="43"/>
      <c r="H384" s="43"/>
      <c r="I384" s="43"/>
      <c r="J384" s="43"/>
      <c r="K384" s="43"/>
      <c r="L384" s="43"/>
      <c r="M384" s="43"/>
      <c r="N384" s="43"/>
      <c r="O384" s="43"/>
      <c r="P384" s="43"/>
      <c r="Q384" s="43"/>
      <c r="R384" s="43"/>
      <c r="S384" s="43"/>
      <c r="T384" s="43"/>
      <c r="U384" s="43"/>
      <c r="V384" s="43"/>
      <c r="W384" s="43"/>
      <c r="X384" s="43"/>
      <c r="Y384" s="43"/>
      <c r="Z384" s="43"/>
    </row>
    <row r="385" ht="15.75" customHeight="1">
      <c r="A385" s="43"/>
      <c r="B385" s="43"/>
      <c r="C385" s="43"/>
      <c r="D385" s="43"/>
      <c r="E385" s="43"/>
      <c r="F385" s="43"/>
      <c r="G385" s="43"/>
      <c r="H385" s="43"/>
      <c r="I385" s="43"/>
      <c r="J385" s="43"/>
      <c r="K385" s="43"/>
      <c r="L385" s="43"/>
      <c r="M385" s="43"/>
      <c r="N385" s="43"/>
      <c r="O385" s="43"/>
      <c r="P385" s="43"/>
      <c r="Q385" s="43"/>
      <c r="R385" s="43"/>
      <c r="S385" s="43"/>
      <c r="T385" s="43"/>
      <c r="U385" s="43"/>
      <c r="V385" s="43"/>
      <c r="W385" s="43"/>
      <c r="X385" s="43"/>
      <c r="Y385" s="43"/>
      <c r="Z385" s="43"/>
    </row>
    <row r="386" ht="15.75" customHeight="1">
      <c r="A386" s="43"/>
      <c r="B386" s="43"/>
      <c r="C386" s="43"/>
      <c r="D386" s="43"/>
      <c r="E386" s="43"/>
      <c r="F386" s="43"/>
      <c r="G386" s="43"/>
      <c r="H386" s="43"/>
      <c r="I386" s="43"/>
      <c r="J386" s="43"/>
      <c r="K386" s="43"/>
      <c r="L386" s="43"/>
      <c r="M386" s="43"/>
      <c r="N386" s="43"/>
      <c r="O386" s="43"/>
      <c r="P386" s="43"/>
      <c r="Q386" s="43"/>
      <c r="R386" s="43"/>
      <c r="S386" s="43"/>
      <c r="T386" s="43"/>
      <c r="U386" s="43"/>
      <c r="V386" s="43"/>
      <c r="W386" s="43"/>
      <c r="X386" s="43"/>
      <c r="Y386" s="43"/>
      <c r="Z386" s="43"/>
    </row>
    <row r="387" ht="15.75" customHeight="1">
      <c r="A387" s="43"/>
      <c r="B387" s="43"/>
      <c r="C387" s="43"/>
      <c r="D387" s="43"/>
      <c r="E387" s="43"/>
      <c r="F387" s="43"/>
      <c r="G387" s="43"/>
      <c r="H387" s="43"/>
      <c r="I387" s="43"/>
      <c r="J387" s="43"/>
      <c r="K387" s="43"/>
      <c r="L387" s="43"/>
      <c r="M387" s="43"/>
      <c r="N387" s="43"/>
      <c r="O387" s="43"/>
      <c r="P387" s="43"/>
      <c r="Q387" s="43"/>
      <c r="R387" s="43"/>
      <c r="S387" s="43"/>
      <c r="T387" s="43"/>
      <c r="U387" s="43"/>
      <c r="V387" s="43"/>
      <c r="W387" s="43"/>
      <c r="X387" s="43"/>
      <c r="Y387" s="43"/>
      <c r="Z387" s="43"/>
    </row>
    <row r="388" ht="15.75" customHeight="1">
      <c r="A388" s="43"/>
      <c r="B388" s="43"/>
      <c r="C388" s="43"/>
      <c r="D388" s="43"/>
      <c r="E388" s="43"/>
      <c r="F388" s="43"/>
      <c r="G388" s="43"/>
      <c r="H388" s="43"/>
      <c r="I388" s="43"/>
      <c r="J388" s="43"/>
      <c r="K388" s="43"/>
      <c r="L388" s="43"/>
      <c r="M388" s="43"/>
      <c r="N388" s="43"/>
      <c r="O388" s="43"/>
      <c r="P388" s="43"/>
      <c r="Q388" s="43"/>
      <c r="R388" s="43"/>
      <c r="S388" s="43"/>
      <c r="T388" s="43"/>
      <c r="U388" s="43"/>
      <c r="V388" s="43"/>
      <c r="W388" s="43"/>
      <c r="X388" s="43"/>
      <c r="Y388" s="43"/>
      <c r="Z388" s="43"/>
    </row>
    <row r="389" ht="15.75" customHeight="1">
      <c r="A389" s="43"/>
      <c r="B389" s="43"/>
      <c r="C389" s="43"/>
      <c r="D389" s="43"/>
      <c r="E389" s="43"/>
      <c r="F389" s="43"/>
      <c r="G389" s="43"/>
      <c r="H389" s="43"/>
      <c r="I389" s="43"/>
      <c r="J389" s="43"/>
      <c r="K389" s="43"/>
      <c r="L389" s="43"/>
      <c r="M389" s="43"/>
      <c r="N389" s="43"/>
      <c r="O389" s="43"/>
      <c r="P389" s="43"/>
      <c r="Q389" s="43"/>
      <c r="R389" s="43"/>
      <c r="S389" s="43"/>
      <c r="T389" s="43"/>
      <c r="U389" s="43"/>
      <c r="V389" s="43"/>
      <c r="W389" s="43"/>
      <c r="X389" s="43"/>
      <c r="Y389" s="43"/>
      <c r="Z389" s="43"/>
    </row>
    <row r="390" ht="15.75" customHeight="1">
      <c r="A390" s="43"/>
      <c r="B390" s="43"/>
      <c r="C390" s="43"/>
      <c r="D390" s="43"/>
      <c r="E390" s="43"/>
      <c r="F390" s="43"/>
      <c r="G390" s="43"/>
      <c r="H390" s="43"/>
      <c r="I390" s="43"/>
      <c r="J390" s="43"/>
      <c r="K390" s="43"/>
      <c r="L390" s="43"/>
      <c r="M390" s="43"/>
      <c r="N390" s="43"/>
      <c r="O390" s="43"/>
      <c r="P390" s="43"/>
      <c r="Q390" s="43"/>
      <c r="R390" s="43"/>
      <c r="S390" s="43"/>
      <c r="T390" s="43"/>
      <c r="U390" s="43"/>
      <c r="V390" s="43"/>
      <c r="W390" s="43"/>
      <c r="X390" s="43"/>
      <c r="Y390" s="43"/>
      <c r="Z390" s="43"/>
    </row>
    <row r="391" ht="15.75" customHeight="1">
      <c r="A391" s="43"/>
      <c r="B391" s="43"/>
      <c r="C391" s="43"/>
      <c r="D391" s="43"/>
      <c r="E391" s="43"/>
      <c r="F391" s="43"/>
      <c r="G391" s="43"/>
      <c r="H391" s="43"/>
      <c r="I391" s="43"/>
      <c r="J391" s="43"/>
      <c r="K391" s="43"/>
      <c r="L391" s="43"/>
      <c r="M391" s="43"/>
      <c r="N391" s="43"/>
      <c r="O391" s="43"/>
      <c r="P391" s="43"/>
      <c r="Q391" s="43"/>
      <c r="R391" s="43"/>
      <c r="S391" s="43"/>
      <c r="T391" s="43"/>
      <c r="U391" s="43"/>
      <c r="V391" s="43"/>
      <c r="W391" s="43"/>
      <c r="X391" s="43"/>
      <c r="Y391" s="43"/>
      <c r="Z391" s="43"/>
    </row>
    <row r="392" ht="15.75" customHeight="1">
      <c r="A392" s="43"/>
      <c r="B392" s="43"/>
      <c r="C392" s="43"/>
      <c r="D392" s="43"/>
      <c r="E392" s="43"/>
      <c r="F392" s="43"/>
      <c r="G392" s="43"/>
      <c r="H392" s="43"/>
      <c r="I392" s="43"/>
      <c r="J392" s="43"/>
      <c r="K392" s="43"/>
      <c r="L392" s="43"/>
      <c r="M392" s="43"/>
      <c r="N392" s="43"/>
      <c r="O392" s="43"/>
      <c r="P392" s="43"/>
      <c r="Q392" s="43"/>
      <c r="R392" s="43"/>
      <c r="S392" s="43"/>
      <c r="T392" s="43"/>
      <c r="U392" s="43"/>
      <c r="V392" s="43"/>
      <c r="W392" s="43"/>
      <c r="X392" s="43"/>
      <c r="Y392" s="43"/>
      <c r="Z392" s="43"/>
    </row>
    <row r="393" ht="15.75" customHeight="1">
      <c r="A393" s="43"/>
      <c r="B393" s="43"/>
      <c r="C393" s="43"/>
      <c r="D393" s="43"/>
      <c r="E393" s="43"/>
      <c r="F393" s="43"/>
      <c r="G393" s="43"/>
      <c r="H393" s="43"/>
      <c r="I393" s="43"/>
      <c r="J393" s="43"/>
      <c r="K393" s="43"/>
      <c r="L393" s="43"/>
      <c r="M393" s="43"/>
      <c r="N393" s="43"/>
      <c r="O393" s="43"/>
      <c r="P393" s="43"/>
      <c r="Q393" s="43"/>
      <c r="R393" s="43"/>
      <c r="S393" s="43"/>
      <c r="T393" s="43"/>
      <c r="U393" s="43"/>
      <c r="V393" s="43"/>
      <c r="W393" s="43"/>
      <c r="X393" s="43"/>
      <c r="Y393" s="43"/>
      <c r="Z393" s="43"/>
    </row>
    <row r="394" ht="15.75" customHeight="1">
      <c r="A394" s="43"/>
      <c r="B394" s="43"/>
      <c r="C394" s="43"/>
      <c r="D394" s="43"/>
      <c r="E394" s="43"/>
      <c r="F394" s="43"/>
      <c r="G394" s="43"/>
      <c r="H394" s="43"/>
      <c r="I394" s="43"/>
      <c r="J394" s="43"/>
      <c r="K394" s="43"/>
      <c r="L394" s="43"/>
      <c r="M394" s="43"/>
      <c r="N394" s="43"/>
      <c r="O394" s="43"/>
      <c r="P394" s="43"/>
      <c r="Q394" s="43"/>
      <c r="R394" s="43"/>
      <c r="S394" s="43"/>
      <c r="T394" s="43"/>
      <c r="U394" s="43"/>
      <c r="V394" s="43"/>
      <c r="W394" s="43"/>
      <c r="X394" s="43"/>
      <c r="Y394" s="43"/>
      <c r="Z394" s="43"/>
    </row>
    <row r="395" ht="15.75" customHeight="1">
      <c r="A395" s="43"/>
      <c r="B395" s="43"/>
      <c r="C395" s="43"/>
      <c r="D395" s="43"/>
      <c r="E395" s="43"/>
      <c r="F395" s="43"/>
      <c r="G395" s="43"/>
      <c r="H395" s="43"/>
      <c r="I395" s="43"/>
      <c r="J395" s="43"/>
      <c r="K395" s="43"/>
      <c r="L395" s="43"/>
      <c r="M395" s="43"/>
      <c r="N395" s="43"/>
      <c r="O395" s="43"/>
      <c r="P395" s="43"/>
      <c r="Q395" s="43"/>
      <c r="R395" s="43"/>
      <c r="S395" s="43"/>
      <c r="T395" s="43"/>
      <c r="U395" s="43"/>
      <c r="V395" s="43"/>
      <c r="W395" s="43"/>
      <c r="X395" s="43"/>
      <c r="Y395" s="43"/>
      <c r="Z395" s="43"/>
    </row>
    <row r="396" ht="15.75" customHeight="1">
      <c r="A396" s="43"/>
      <c r="B396" s="43"/>
      <c r="C396" s="43"/>
      <c r="D396" s="43"/>
      <c r="E396" s="43"/>
      <c r="F396" s="43"/>
      <c r="G396" s="43"/>
      <c r="H396" s="43"/>
      <c r="I396" s="43"/>
      <c r="J396" s="43"/>
      <c r="K396" s="43"/>
      <c r="L396" s="43"/>
      <c r="M396" s="43"/>
      <c r="N396" s="43"/>
      <c r="O396" s="43"/>
      <c r="P396" s="43"/>
      <c r="Q396" s="43"/>
      <c r="R396" s="43"/>
      <c r="S396" s="43"/>
      <c r="T396" s="43"/>
      <c r="U396" s="43"/>
      <c r="V396" s="43"/>
      <c r="W396" s="43"/>
      <c r="X396" s="43"/>
      <c r="Y396" s="43"/>
      <c r="Z396" s="43"/>
    </row>
    <row r="397" ht="15.75" customHeight="1">
      <c r="A397" s="43"/>
      <c r="B397" s="43"/>
      <c r="C397" s="43"/>
      <c r="D397" s="43"/>
      <c r="E397" s="43"/>
      <c r="F397" s="43"/>
      <c r="G397" s="43"/>
      <c r="H397" s="43"/>
      <c r="I397" s="43"/>
      <c r="J397" s="43"/>
      <c r="K397" s="43"/>
      <c r="L397" s="43"/>
      <c r="M397" s="43"/>
      <c r="N397" s="43"/>
      <c r="O397" s="43"/>
      <c r="P397" s="43"/>
      <c r="Q397" s="43"/>
      <c r="R397" s="43"/>
      <c r="S397" s="43"/>
      <c r="T397" s="43"/>
      <c r="U397" s="43"/>
      <c r="V397" s="43"/>
      <c r="W397" s="43"/>
      <c r="X397" s="43"/>
      <c r="Y397" s="43"/>
      <c r="Z397" s="43"/>
    </row>
    <row r="398" ht="15.75" customHeight="1">
      <c r="A398" s="43"/>
      <c r="B398" s="43"/>
      <c r="C398" s="43"/>
      <c r="D398" s="43"/>
      <c r="E398" s="43"/>
      <c r="F398" s="43"/>
      <c r="G398" s="43"/>
      <c r="H398" s="43"/>
      <c r="I398" s="43"/>
      <c r="J398" s="43"/>
      <c r="K398" s="43"/>
      <c r="L398" s="43"/>
      <c r="M398" s="43"/>
      <c r="N398" s="43"/>
      <c r="O398" s="43"/>
      <c r="P398" s="43"/>
      <c r="Q398" s="43"/>
      <c r="R398" s="43"/>
      <c r="S398" s="43"/>
      <c r="T398" s="43"/>
      <c r="U398" s="43"/>
      <c r="V398" s="43"/>
      <c r="W398" s="43"/>
      <c r="X398" s="43"/>
      <c r="Y398" s="43"/>
      <c r="Z398" s="43"/>
    </row>
    <row r="399" ht="15.75" customHeight="1">
      <c r="A399" s="43"/>
      <c r="B399" s="43"/>
      <c r="C399" s="43"/>
      <c r="D399" s="43"/>
      <c r="E399" s="43"/>
      <c r="F399" s="43"/>
      <c r="G399" s="43"/>
      <c r="H399" s="43"/>
      <c r="I399" s="43"/>
      <c r="J399" s="43"/>
      <c r="K399" s="43"/>
      <c r="L399" s="43"/>
      <c r="M399" s="43"/>
      <c r="N399" s="43"/>
      <c r="O399" s="43"/>
      <c r="P399" s="43"/>
      <c r="Q399" s="43"/>
      <c r="R399" s="43"/>
      <c r="S399" s="43"/>
      <c r="T399" s="43"/>
      <c r="U399" s="43"/>
      <c r="V399" s="43"/>
      <c r="W399" s="43"/>
      <c r="X399" s="43"/>
      <c r="Y399" s="43"/>
      <c r="Z399" s="43"/>
    </row>
    <row r="400" ht="15.75" customHeight="1">
      <c r="A400" s="43"/>
      <c r="B400" s="43"/>
      <c r="C400" s="43"/>
      <c r="D400" s="43"/>
      <c r="E400" s="43"/>
      <c r="F400" s="43"/>
      <c r="G400" s="43"/>
      <c r="H400" s="43"/>
      <c r="I400" s="43"/>
      <c r="J400" s="43"/>
      <c r="K400" s="43"/>
      <c r="L400" s="43"/>
      <c r="M400" s="43"/>
      <c r="N400" s="43"/>
      <c r="O400" s="43"/>
      <c r="P400" s="43"/>
      <c r="Q400" s="43"/>
      <c r="R400" s="43"/>
      <c r="S400" s="43"/>
      <c r="T400" s="43"/>
      <c r="U400" s="43"/>
      <c r="V400" s="43"/>
      <c r="W400" s="43"/>
      <c r="X400" s="43"/>
      <c r="Y400" s="43"/>
      <c r="Z400" s="43"/>
    </row>
    <row r="401" ht="15.75" customHeight="1">
      <c r="A401" s="43"/>
      <c r="B401" s="43"/>
      <c r="C401" s="43"/>
      <c r="D401" s="43"/>
      <c r="E401" s="43"/>
      <c r="F401" s="43"/>
      <c r="G401" s="43"/>
      <c r="H401" s="43"/>
      <c r="I401" s="43"/>
      <c r="J401" s="43"/>
      <c r="K401" s="43"/>
      <c r="L401" s="43"/>
      <c r="M401" s="43"/>
      <c r="N401" s="43"/>
      <c r="O401" s="43"/>
      <c r="P401" s="43"/>
      <c r="Q401" s="43"/>
      <c r="R401" s="43"/>
      <c r="S401" s="43"/>
      <c r="T401" s="43"/>
      <c r="U401" s="43"/>
      <c r="V401" s="43"/>
      <c r="W401" s="43"/>
      <c r="X401" s="43"/>
      <c r="Y401" s="43"/>
      <c r="Z401" s="43"/>
    </row>
    <row r="402" ht="15.75" customHeight="1">
      <c r="A402" s="43"/>
      <c r="B402" s="43"/>
      <c r="C402" s="43"/>
      <c r="D402" s="43"/>
      <c r="E402" s="43"/>
      <c r="F402" s="43"/>
      <c r="G402" s="43"/>
      <c r="H402" s="43"/>
      <c r="I402" s="43"/>
      <c r="J402" s="43"/>
      <c r="K402" s="43"/>
      <c r="L402" s="43"/>
      <c r="M402" s="43"/>
      <c r="N402" s="43"/>
      <c r="O402" s="43"/>
      <c r="P402" s="43"/>
      <c r="Q402" s="43"/>
      <c r="R402" s="43"/>
      <c r="S402" s="43"/>
      <c r="T402" s="43"/>
      <c r="U402" s="43"/>
      <c r="V402" s="43"/>
      <c r="W402" s="43"/>
      <c r="X402" s="43"/>
      <c r="Y402" s="43"/>
      <c r="Z402" s="43"/>
    </row>
    <row r="403" ht="15.75" customHeight="1">
      <c r="A403" s="43"/>
      <c r="B403" s="43"/>
      <c r="C403" s="43"/>
      <c r="D403" s="43"/>
      <c r="E403" s="43"/>
      <c r="F403" s="43"/>
      <c r="G403" s="43"/>
      <c r="H403" s="43"/>
      <c r="I403" s="43"/>
      <c r="J403" s="43"/>
      <c r="K403" s="43"/>
      <c r="L403" s="43"/>
      <c r="M403" s="43"/>
      <c r="N403" s="43"/>
      <c r="O403" s="43"/>
      <c r="P403" s="43"/>
      <c r="Q403" s="43"/>
      <c r="R403" s="43"/>
      <c r="S403" s="43"/>
      <c r="T403" s="43"/>
      <c r="U403" s="43"/>
      <c r="V403" s="43"/>
      <c r="W403" s="43"/>
      <c r="X403" s="43"/>
      <c r="Y403" s="43"/>
      <c r="Z403" s="43"/>
    </row>
    <row r="404" ht="15.75" customHeight="1">
      <c r="A404" s="43"/>
      <c r="B404" s="43"/>
      <c r="C404" s="43"/>
      <c r="D404" s="43"/>
      <c r="E404" s="43"/>
      <c r="F404" s="43"/>
      <c r="G404" s="43"/>
      <c r="H404" s="43"/>
      <c r="I404" s="43"/>
      <c r="J404" s="43"/>
      <c r="K404" s="43"/>
      <c r="L404" s="43"/>
      <c r="M404" s="43"/>
      <c r="N404" s="43"/>
      <c r="O404" s="43"/>
      <c r="P404" s="43"/>
      <c r="Q404" s="43"/>
      <c r="R404" s="43"/>
      <c r="S404" s="43"/>
      <c r="T404" s="43"/>
      <c r="U404" s="43"/>
      <c r="V404" s="43"/>
      <c r="W404" s="43"/>
      <c r="X404" s="43"/>
      <c r="Y404" s="43"/>
      <c r="Z404" s="43"/>
    </row>
    <row r="405" ht="15.75" customHeight="1">
      <c r="A405" s="43"/>
      <c r="B405" s="43"/>
      <c r="C405" s="43"/>
      <c r="D405" s="43"/>
      <c r="E405" s="43"/>
      <c r="F405" s="43"/>
      <c r="G405" s="43"/>
      <c r="H405" s="43"/>
      <c r="I405" s="43"/>
      <c r="J405" s="43"/>
      <c r="K405" s="43"/>
      <c r="L405" s="43"/>
      <c r="M405" s="43"/>
      <c r="N405" s="43"/>
      <c r="O405" s="43"/>
      <c r="P405" s="43"/>
      <c r="Q405" s="43"/>
      <c r="R405" s="43"/>
      <c r="S405" s="43"/>
      <c r="T405" s="43"/>
      <c r="U405" s="43"/>
      <c r="V405" s="43"/>
      <c r="W405" s="43"/>
      <c r="X405" s="43"/>
      <c r="Y405" s="43"/>
      <c r="Z405" s="43"/>
    </row>
    <row r="406" ht="15.75" customHeight="1">
      <c r="A406" s="43"/>
      <c r="B406" s="43"/>
      <c r="C406" s="43"/>
      <c r="D406" s="43"/>
      <c r="E406" s="43"/>
      <c r="F406" s="43"/>
      <c r="G406" s="43"/>
      <c r="H406" s="43"/>
      <c r="I406" s="43"/>
      <c r="J406" s="43"/>
      <c r="K406" s="43"/>
      <c r="L406" s="43"/>
      <c r="M406" s="43"/>
      <c r="N406" s="43"/>
      <c r="O406" s="43"/>
      <c r="P406" s="43"/>
      <c r="Q406" s="43"/>
      <c r="R406" s="43"/>
      <c r="S406" s="43"/>
      <c r="T406" s="43"/>
      <c r="U406" s="43"/>
      <c r="V406" s="43"/>
      <c r="W406" s="43"/>
      <c r="X406" s="43"/>
      <c r="Y406" s="43"/>
      <c r="Z406" s="43"/>
    </row>
    <row r="407" ht="15.75" customHeight="1">
      <c r="A407" s="43"/>
      <c r="B407" s="43"/>
      <c r="C407" s="43"/>
      <c r="D407" s="43"/>
      <c r="E407" s="43"/>
      <c r="F407" s="43"/>
      <c r="G407" s="43"/>
      <c r="H407" s="43"/>
      <c r="I407" s="43"/>
      <c r="J407" s="43"/>
      <c r="K407" s="43"/>
      <c r="L407" s="43"/>
      <c r="M407" s="43"/>
      <c r="N407" s="43"/>
      <c r="O407" s="43"/>
      <c r="P407" s="43"/>
      <c r="Q407" s="43"/>
      <c r="R407" s="43"/>
      <c r="S407" s="43"/>
      <c r="T407" s="43"/>
      <c r="U407" s="43"/>
      <c r="V407" s="43"/>
      <c r="W407" s="43"/>
      <c r="X407" s="43"/>
      <c r="Y407" s="43"/>
      <c r="Z407" s="43"/>
    </row>
    <row r="408" ht="15.75" customHeight="1">
      <c r="A408" s="43"/>
      <c r="B408" s="43"/>
      <c r="C408" s="43"/>
      <c r="D408" s="43"/>
      <c r="E408" s="43"/>
      <c r="F408" s="43"/>
      <c r="G408" s="43"/>
      <c r="H408" s="43"/>
      <c r="I408" s="43"/>
      <c r="J408" s="43"/>
      <c r="K408" s="43"/>
      <c r="L408" s="43"/>
      <c r="M408" s="43"/>
      <c r="N408" s="43"/>
      <c r="O408" s="43"/>
      <c r="P408" s="43"/>
      <c r="Q408" s="43"/>
      <c r="R408" s="43"/>
      <c r="S408" s="43"/>
      <c r="T408" s="43"/>
      <c r="U408" s="43"/>
      <c r="V408" s="43"/>
      <c r="W408" s="43"/>
      <c r="X408" s="43"/>
      <c r="Y408" s="43"/>
      <c r="Z408" s="43"/>
    </row>
    <row r="409" ht="15.75" customHeight="1">
      <c r="A409" s="43"/>
      <c r="B409" s="43"/>
      <c r="C409" s="43"/>
      <c r="D409" s="43"/>
      <c r="E409" s="43"/>
      <c r="F409" s="43"/>
      <c r="G409" s="43"/>
      <c r="H409" s="43"/>
      <c r="I409" s="43"/>
      <c r="J409" s="43"/>
      <c r="K409" s="43"/>
      <c r="L409" s="43"/>
      <c r="M409" s="43"/>
      <c r="N409" s="43"/>
      <c r="O409" s="43"/>
      <c r="P409" s="43"/>
      <c r="Q409" s="43"/>
      <c r="R409" s="43"/>
      <c r="S409" s="43"/>
      <c r="T409" s="43"/>
      <c r="U409" s="43"/>
      <c r="V409" s="43"/>
      <c r="W409" s="43"/>
      <c r="X409" s="43"/>
      <c r="Y409" s="43"/>
      <c r="Z409" s="43"/>
    </row>
    <row r="410" ht="15.75" customHeight="1">
      <c r="A410" s="43"/>
      <c r="B410" s="43"/>
      <c r="C410" s="43"/>
      <c r="D410" s="43"/>
      <c r="E410" s="43"/>
      <c r="F410" s="43"/>
      <c r="G410" s="43"/>
      <c r="H410" s="43"/>
      <c r="I410" s="43"/>
      <c r="J410" s="43"/>
      <c r="K410" s="43"/>
      <c r="L410" s="43"/>
      <c r="M410" s="43"/>
      <c r="N410" s="43"/>
      <c r="O410" s="43"/>
      <c r="P410" s="43"/>
      <c r="Q410" s="43"/>
      <c r="R410" s="43"/>
      <c r="S410" s="43"/>
      <c r="T410" s="43"/>
      <c r="U410" s="43"/>
      <c r="V410" s="43"/>
      <c r="W410" s="43"/>
      <c r="X410" s="43"/>
      <c r="Y410" s="43"/>
      <c r="Z410" s="43"/>
    </row>
    <row r="411" ht="15.75" customHeight="1">
      <c r="A411" s="43"/>
      <c r="B411" s="43"/>
      <c r="C411" s="43"/>
      <c r="D411" s="43"/>
      <c r="E411" s="43"/>
      <c r="F411" s="43"/>
      <c r="G411" s="43"/>
      <c r="H411" s="43"/>
      <c r="I411" s="43"/>
      <c r="J411" s="43"/>
      <c r="K411" s="43"/>
      <c r="L411" s="43"/>
      <c r="M411" s="43"/>
      <c r="N411" s="43"/>
      <c r="O411" s="43"/>
      <c r="P411" s="43"/>
      <c r="Q411" s="43"/>
      <c r="R411" s="43"/>
      <c r="S411" s="43"/>
      <c r="T411" s="43"/>
      <c r="U411" s="43"/>
      <c r="V411" s="43"/>
      <c r="W411" s="43"/>
      <c r="X411" s="43"/>
      <c r="Y411" s="43"/>
      <c r="Z411" s="43"/>
    </row>
    <row r="412" ht="15.75" customHeight="1">
      <c r="A412" s="43"/>
      <c r="B412" s="43"/>
      <c r="C412" s="43"/>
      <c r="D412" s="43"/>
      <c r="E412" s="43"/>
      <c r="F412" s="43"/>
      <c r="G412" s="43"/>
      <c r="H412" s="43"/>
      <c r="I412" s="43"/>
      <c r="J412" s="43"/>
      <c r="K412" s="43"/>
      <c r="L412" s="43"/>
      <c r="M412" s="43"/>
      <c r="N412" s="43"/>
      <c r="O412" s="43"/>
      <c r="P412" s="43"/>
      <c r="Q412" s="43"/>
      <c r="R412" s="43"/>
      <c r="S412" s="43"/>
      <c r="T412" s="43"/>
      <c r="U412" s="43"/>
      <c r="V412" s="43"/>
      <c r="W412" s="43"/>
      <c r="X412" s="43"/>
      <c r="Y412" s="43"/>
      <c r="Z412" s="43"/>
    </row>
    <row r="413" ht="15.75" customHeight="1">
      <c r="A413" s="43"/>
      <c r="B413" s="43"/>
      <c r="C413" s="43"/>
      <c r="D413" s="43"/>
      <c r="E413" s="43"/>
      <c r="F413" s="43"/>
      <c r="G413" s="43"/>
      <c r="H413" s="43"/>
      <c r="I413" s="43"/>
      <c r="J413" s="43"/>
      <c r="K413" s="43"/>
      <c r="L413" s="43"/>
      <c r="M413" s="43"/>
      <c r="N413" s="43"/>
      <c r="O413" s="43"/>
      <c r="P413" s="43"/>
      <c r="Q413" s="43"/>
      <c r="R413" s="43"/>
      <c r="S413" s="43"/>
      <c r="T413" s="43"/>
      <c r="U413" s="43"/>
      <c r="V413" s="43"/>
      <c r="W413" s="43"/>
      <c r="X413" s="43"/>
      <c r="Y413" s="43"/>
      <c r="Z413" s="43"/>
    </row>
    <row r="414" ht="15.75" customHeight="1">
      <c r="A414" s="43"/>
      <c r="B414" s="43"/>
      <c r="C414" s="43"/>
      <c r="D414" s="43"/>
      <c r="E414" s="43"/>
      <c r="F414" s="43"/>
      <c r="G414" s="43"/>
      <c r="H414" s="43"/>
      <c r="I414" s="43"/>
      <c r="J414" s="43"/>
      <c r="K414" s="43"/>
      <c r="L414" s="43"/>
      <c r="M414" s="43"/>
      <c r="N414" s="43"/>
      <c r="O414" s="43"/>
      <c r="P414" s="43"/>
      <c r="Q414" s="43"/>
      <c r="R414" s="43"/>
      <c r="S414" s="43"/>
      <c r="T414" s="43"/>
      <c r="U414" s="43"/>
      <c r="V414" s="43"/>
      <c r="W414" s="43"/>
      <c r="X414" s="43"/>
      <c r="Y414" s="43"/>
      <c r="Z414" s="43"/>
    </row>
    <row r="415" ht="15.75" customHeight="1">
      <c r="A415" s="43"/>
      <c r="B415" s="43"/>
      <c r="C415" s="43"/>
      <c r="D415" s="43"/>
      <c r="E415" s="43"/>
      <c r="F415" s="43"/>
      <c r="G415" s="43"/>
      <c r="H415" s="43"/>
      <c r="I415" s="43"/>
      <c r="J415" s="43"/>
      <c r="K415" s="43"/>
      <c r="L415" s="43"/>
      <c r="M415" s="43"/>
      <c r="N415" s="43"/>
      <c r="O415" s="43"/>
      <c r="P415" s="43"/>
      <c r="Q415" s="43"/>
      <c r="R415" s="43"/>
      <c r="S415" s="43"/>
      <c r="T415" s="43"/>
      <c r="U415" s="43"/>
      <c r="V415" s="43"/>
      <c r="W415" s="43"/>
      <c r="X415" s="43"/>
      <c r="Y415" s="43"/>
      <c r="Z415" s="43"/>
    </row>
    <row r="416" ht="15.75" customHeight="1">
      <c r="A416" s="43"/>
      <c r="B416" s="43"/>
      <c r="C416" s="43"/>
      <c r="D416" s="43"/>
      <c r="E416" s="43"/>
      <c r="F416" s="43"/>
      <c r="G416" s="43"/>
      <c r="H416" s="43"/>
      <c r="I416" s="43"/>
      <c r="J416" s="43"/>
      <c r="K416" s="43"/>
      <c r="L416" s="43"/>
      <c r="M416" s="43"/>
      <c r="N416" s="43"/>
      <c r="O416" s="43"/>
      <c r="P416" s="43"/>
      <c r="Q416" s="43"/>
      <c r="R416" s="43"/>
      <c r="S416" s="43"/>
      <c r="T416" s="43"/>
      <c r="U416" s="43"/>
      <c r="V416" s="43"/>
      <c r="W416" s="43"/>
      <c r="X416" s="43"/>
      <c r="Y416" s="43"/>
      <c r="Z416" s="43"/>
    </row>
    <row r="417" ht="15.75" customHeight="1">
      <c r="A417" s="43"/>
      <c r="B417" s="43"/>
      <c r="C417" s="43"/>
      <c r="D417" s="43"/>
      <c r="E417" s="43"/>
      <c r="F417" s="43"/>
      <c r="G417" s="43"/>
      <c r="H417" s="43"/>
      <c r="I417" s="43"/>
      <c r="J417" s="43"/>
      <c r="K417" s="43"/>
      <c r="L417" s="43"/>
      <c r="M417" s="43"/>
      <c r="N417" s="43"/>
      <c r="O417" s="43"/>
      <c r="P417" s="43"/>
      <c r="Q417" s="43"/>
      <c r="R417" s="43"/>
      <c r="S417" s="43"/>
      <c r="T417" s="43"/>
      <c r="U417" s="43"/>
      <c r="V417" s="43"/>
      <c r="W417" s="43"/>
      <c r="X417" s="43"/>
      <c r="Y417" s="43"/>
      <c r="Z417" s="43"/>
    </row>
    <row r="418" ht="15.75" customHeight="1">
      <c r="A418" s="43"/>
      <c r="B418" s="43"/>
      <c r="C418" s="43"/>
      <c r="D418" s="43"/>
      <c r="E418" s="43"/>
      <c r="F418" s="43"/>
      <c r="G418" s="43"/>
      <c r="H418" s="43"/>
      <c r="I418" s="43"/>
      <c r="J418" s="43"/>
      <c r="K418" s="43"/>
      <c r="L418" s="43"/>
      <c r="M418" s="43"/>
      <c r="N418" s="43"/>
      <c r="O418" s="43"/>
      <c r="P418" s="43"/>
      <c r="Q418" s="43"/>
      <c r="R418" s="43"/>
      <c r="S418" s="43"/>
      <c r="T418" s="43"/>
      <c r="U418" s="43"/>
      <c r="V418" s="43"/>
      <c r="W418" s="43"/>
      <c r="X418" s="43"/>
      <c r="Y418" s="43"/>
      <c r="Z418" s="43"/>
    </row>
    <row r="419" ht="15.75" customHeight="1">
      <c r="A419" s="43"/>
      <c r="B419" s="43"/>
      <c r="C419" s="43"/>
      <c r="D419" s="43"/>
      <c r="E419" s="43"/>
      <c r="F419" s="43"/>
      <c r="G419" s="43"/>
      <c r="H419" s="43"/>
      <c r="I419" s="43"/>
      <c r="J419" s="43"/>
      <c r="K419" s="43"/>
      <c r="L419" s="43"/>
      <c r="M419" s="43"/>
      <c r="N419" s="43"/>
      <c r="O419" s="43"/>
      <c r="P419" s="43"/>
      <c r="Q419" s="43"/>
      <c r="R419" s="43"/>
      <c r="S419" s="43"/>
      <c r="T419" s="43"/>
      <c r="U419" s="43"/>
      <c r="V419" s="43"/>
      <c r="W419" s="43"/>
      <c r="X419" s="43"/>
      <c r="Y419" s="43"/>
      <c r="Z419" s="43"/>
    </row>
    <row r="420" ht="15.75" customHeight="1">
      <c r="A420" s="43"/>
      <c r="B420" s="43"/>
      <c r="C420" s="43"/>
      <c r="D420" s="43"/>
      <c r="E420" s="43"/>
      <c r="F420" s="43"/>
      <c r="G420" s="43"/>
      <c r="H420" s="43"/>
      <c r="I420" s="43"/>
      <c r="J420" s="43"/>
      <c r="K420" s="43"/>
      <c r="L420" s="43"/>
      <c r="M420" s="43"/>
      <c r="N420" s="43"/>
      <c r="O420" s="43"/>
      <c r="P420" s="43"/>
      <c r="Q420" s="43"/>
      <c r="R420" s="43"/>
      <c r="S420" s="43"/>
      <c r="T420" s="43"/>
      <c r="U420" s="43"/>
      <c r="V420" s="43"/>
      <c r="W420" s="43"/>
      <c r="X420" s="43"/>
      <c r="Y420" s="43"/>
      <c r="Z420" s="43"/>
    </row>
    <row r="421" ht="15.75" customHeight="1">
      <c r="A421" s="43"/>
      <c r="B421" s="43"/>
      <c r="C421" s="43"/>
      <c r="D421" s="43"/>
      <c r="E421" s="43"/>
      <c r="F421" s="43"/>
      <c r="G421" s="43"/>
      <c r="H421" s="43"/>
      <c r="I421" s="43"/>
      <c r="J421" s="43"/>
      <c r="K421" s="43"/>
      <c r="L421" s="43"/>
      <c r="M421" s="43"/>
      <c r="N421" s="43"/>
      <c r="O421" s="43"/>
      <c r="P421" s="43"/>
      <c r="Q421" s="43"/>
      <c r="R421" s="43"/>
      <c r="S421" s="43"/>
      <c r="T421" s="43"/>
      <c r="U421" s="43"/>
      <c r="V421" s="43"/>
      <c r="W421" s="43"/>
      <c r="X421" s="43"/>
      <c r="Y421" s="43"/>
      <c r="Z421" s="43"/>
    </row>
    <row r="422" ht="15.75" customHeight="1">
      <c r="A422" s="43"/>
      <c r="B422" s="43"/>
      <c r="C422" s="43"/>
      <c r="D422" s="43"/>
      <c r="E422" s="43"/>
      <c r="F422" s="43"/>
      <c r="G422" s="43"/>
      <c r="H422" s="43"/>
      <c r="I422" s="43"/>
      <c r="J422" s="43"/>
      <c r="K422" s="43"/>
      <c r="L422" s="43"/>
      <c r="M422" s="43"/>
      <c r="N422" s="43"/>
      <c r="O422" s="43"/>
      <c r="P422" s="43"/>
      <c r="Q422" s="43"/>
      <c r="R422" s="43"/>
      <c r="S422" s="43"/>
      <c r="T422" s="43"/>
      <c r="U422" s="43"/>
      <c r="V422" s="43"/>
      <c r="W422" s="43"/>
      <c r="X422" s="43"/>
      <c r="Y422" s="43"/>
      <c r="Z422" s="43"/>
    </row>
    <row r="423" ht="15.75" customHeight="1">
      <c r="A423" s="43"/>
      <c r="B423" s="43"/>
      <c r="C423" s="43"/>
      <c r="D423" s="43"/>
      <c r="E423" s="43"/>
      <c r="F423" s="43"/>
      <c r="G423" s="43"/>
      <c r="H423" s="43"/>
      <c r="I423" s="43"/>
      <c r="J423" s="43"/>
      <c r="K423" s="43"/>
      <c r="L423" s="43"/>
      <c r="M423" s="43"/>
      <c r="N423" s="43"/>
      <c r="O423" s="43"/>
      <c r="P423" s="43"/>
      <c r="Q423" s="43"/>
      <c r="R423" s="43"/>
      <c r="S423" s="43"/>
      <c r="T423" s="43"/>
      <c r="U423" s="43"/>
      <c r="V423" s="43"/>
      <c r="W423" s="43"/>
      <c r="X423" s="43"/>
      <c r="Y423" s="43"/>
      <c r="Z423" s="43"/>
    </row>
    <row r="424" ht="15.75" customHeight="1">
      <c r="A424" s="43"/>
      <c r="B424" s="43"/>
      <c r="C424" s="43"/>
      <c r="D424" s="43"/>
      <c r="E424" s="43"/>
      <c r="F424" s="43"/>
      <c r="G424" s="43"/>
      <c r="H424" s="43"/>
      <c r="I424" s="43"/>
      <c r="J424" s="43"/>
      <c r="K424" s="43"/>
      <c r="L424" s="43"/>
      <c r="M424" s="43"/>
      <c r="N424" s="43"/>
      <c r="O424" s="43"/>
      <c r="P424" s="43"/>
      <c r="Q424" s="43"/>
      <c r="R424" s="43"/>
      <c r="S424" s="43"/>
      <c r="T424" s="43"/>
      <c r="U424" s="43"/>
      <c r="V424" s="43"/>
      <c r="W424" s="43"/>
      <c r="X424" s="43"/>
      <c r="Y424" s="43"/>
      <c r="Z424" s="43"/>
    </row>
    <row r="425" ht="15.75" customHeight="1">
      <c r="A425" s="43"/>
      <c r="B425" s="43"/>
      <c r="C425" s="43"/>
      <c r="D425" s="43"/>
      <c r="E425" s="43"/>
      <c r="F425" s="43"/>
      <c r="G425" s="43"/>
      <c r="H425" s="43"/>
      <c r="I425" s="43"/>
      <c r="J425" s="43"/>
      <c r="K425" s="43"/>
      <c r="L425" s="43"/>
      <c r="M425" s="43"/>
      <c r="N425" s="43"/>
      <c r="O425" s="43"/>
      <c r="P425" s="43"/>
      <c r="Q425" s="43"/>
      <c r="R425" s="43"/>
      <c r="S425" s="43"/>
      <c r="T425" s="43"/>
      <c r="U425" s="43"/>
      <c r="V425" s="43"/>
      <c r="W425" s="43"/>
      <c r="X425" s="43"/>
      <c r="Y425" s="43"/>
      <c r="Z425" s="43"/>
    </row>
    <row r="426" ht="15.75" customHeight="1">
      <c r="A426" s="43"/>
      <c r="B426" s="43"/>
      <c r="C426" s="43"/>
      <c r="D426" s="43"/>
      <c r="E426" s="43"/>
      <c r="F426" s="43"/>
      <c r="G426" s="43"/>
      <c r="H426" s="43"/>
      <c r="I426" s="43"/>
      <c r="J426" s="43"/>
      <c r="K426" s="43"/>
      <c r="L426" s="43"/>
      <c r="M426" s="43"/>
      <c r="N426" s="43"/>
      <c r="O426" s="43"/>
      <c r="P426" s="43"/>
      <c r="Q426" s="43"/>
      <c r="R426" s="43"/>
      <c r="S426" s="43"/>
      <c r="T426" s="43"/>
      <c r="U426" s="43"/>
      <c r="V426" s="43"/>
      <c r="W426" s="43"/>
      <c r="X426" s="43"/>
      <c r="Y426" s="43"/>
      <c r="Z426" s="43"/>
    </row>
    <row r="427" ht="15.75" customHeight="1">
      <c r="A427" s="43"/>
      <c r="B427" s="43"/>
      <c r="C427" s="43"/>
      <c r="D427" s="43"/>
      <c r="E427" s="43"/>
      <c r="F427" s="43"/>
      <c r="G427" s="43"/>
      <c r="H427" s="43"/>
      <c r="I427" s="43"/>
      <c r="J427" s="43"/>
      <c r="K427" s="43"/>
      <c r="L427" s="43"/>
      <c r="M427" s="43"/>
      <c r="N427" s="43"/>
      <c r="O427" s="43"/>
      <c r="P427" s="43"/>
      <c r="Q427" s="43"/>
      <c r="R427" s="43"/>
      <c r="S427" s="43"/>
      <c r="T427" s="43"/>
      <c r="U427" s="43"/>
      <c r="V427" s="43"/>
      <c r="W427" s="43"/>
      <c r="X427" s="43"/>
      <c r="Y427" s="43"/>
      <c r="Z427" s="43"/>
    </row>
    <row r="428" ht="15.75" customHeight="1">
      <c r="A428" s="43"/>
      <c r="B428" s="43"/>
      <c r="C428" s="43"/>
      <c r="D428" s="43"/>
      <c r="E428" s="43"/>
      <c r="F428" s="43"/>
      <c r="G428" s="43"/>
      <c r="H428" s="43"/>
      <c r="I428" s="43"/>
      <c r="J428" s="43"/>
      <c r="K428" s="43"/>
      <c r="L428" s="43"/>
      <c r="M428" s="43"/>
      <c r="N428" s="43"/>
      <c r="O428" s="43"/>
      <c r="P428" s="43"/>
      <c r="Q428" s="43"/>
      <c r="R428" s="43"/>
      <c r="S428" s="43"/>
      <c r="T428" s="43"/>
      <c r="U428" s="43"/>
      <c r="V428" s="43"/>
      <c r="W428" s="43"/>
      <c r="X428" s="43"/>
      <c r="Y428" s="43"/>
      <c r="Z428" s="43"/>
    </row>
    <row r="429" ht="15.75" customHeight="1">
      <c r="A429" s="43"/>
      <c r="B429" s="43"/>
      <c r="C429" s="43"/>
      <c r="D429" s="43"/>
      <c r="E429" s="43"/>
      <c r="F429" s="43"/>
      <c r="G429" s="43"/>
      <c r="H429" s="43"/>
      <c r="I429" s="43"/>
      <c r="J429" s="43"/>
      <c r="K429" s="43"/>
      <c r="L429" s="43"/>
      <c r="M429" s="43"/>
      <c r="N429" s="43"/>
      <c r="O429" s="43"/>
      <c r="P429" s="43"/>
      <c r="Q429" s="43"/>
      <c r="R429" s="43"/>
      <c r="S429" s="43"/>
      <c r="T429" s="43"/>
      <c r="U429" s="43"/>
      <c r="V429" s="43"/>
      <c r="W429" s="43"/>
      <c r="X429" s="43"/>
      <c r="Y429" s="43"/>
      <c r="Z429" s="43"/>
    </row>
    <row r="430" ht="15.75" customHeight="1">
      <c r="A430" s="43"/>
      <c r="B430" s="43"/>
      <c r="C430" s="43"/>
      <c r="D430" s="43"/>
      <c r="E430" s="43"/>
      <c r="F430" s="43"/>
      <c r="G430" s="43"/>
      <c r="H430" s="43"/>
      <c r="I430" s="43"/>
      <c r="J430" s="43"/>
      <c r="K430" s="43"/>
      <c r="L430" s="43"/>
      <c r="M430" s="43"/>
      <c r="N430" s="43"/>
      <c r="O430" s="43"/>
      <c r="P430" s="43"/>
      <c r="Q430" s="43"/>
      <c r="R430" s="43"/>
      <c r="S430" s="43"/>
      <c r="T430" s="43"/>
      <c r="U430" s="43"/>
      <c r="V430" s="43"/>
      <c r="W430" s="43"/>
      <c r="X430" s="43"/>
      <c r="Y430" s="43"/>
      <c r="Z430" s="43"/>
    </row>
    <row r="431" ht="15.75" customHeight="1">
      <c r="A431" s="43"/>
      <c r="B431" s="43"/>
      <c r="C431" s="43"/>
      <c r="D431" s="43"/>
      <c r="E431" s="43"/>
      <c r="F431" s="43"/>
      <c r="G431" s="43"/>
      <c r="H431" s="43"/>
      <c r="I431" s="43"/>
      <c r="J431" s="43"/>
      <c r="K431" s="43"/>
      <c r="L431" s="43"/>
      <c r="M431" s="43"/>
      <c r="N431" s="43"/>
      <c r="O431" s="43"/>
      <c r="P431" s="43"/>
      <c r="Q431" s="43"/>
      <c r="R431" s="43"/>
      <c r="S431" s="43"/>
      <c r="T431" s="43"/>
      <c r="U431" s="43"/>
      <c r="V431" s="43"/>
      <c r="W431" s="43"/>
      <c r="X431" s="43"/>
      <c r="Y431" s="43"/>
      <c r="Z431" s="43"/>
    </row>
    <row r="432" ht="15.75" customHeight="1">
      <c r="A432" s="43"/>
      <c r="B432" s="43"/>
      <c r="C432" s="43"/>
      <c r="D432" s="43"/>
      <c r="E432" s="43"/>
      <c r="F432" s="43"/>
      <c r="G432" s="43"/>
      <c r="H432" s="43"/>
      <c r="I432" s="43"/>
      <c r="J432" s="43"/>
      <c r="K432" s="43"/>
      <c r="L432" s="43"/>
      <c r="M432" s="43"/>
      <c r="N432" s="43"/>
      <c r="O432" s="43"/>
      <c r="P432" s="43"/>
      <c r="Q432" s="43"/>
      <c r="R432" s="43"/>
      <c r="S432" s="43"/>
      <c r="T432" s="43"/>
      <c r="U432" s="43"/>
      <c r="V432" s="43"/>
      <c r="W432" s="43"/>
      <c r="X432" s="43"/>
      <c r="Y432" s="43"/>
      <c r="Z432" s="43"/>
    </row>
    <row r="433" ht="15.75" customHeight="1">
      <c r="A433" s="43"/>
      <c r="B433" s="43"/>
      <c r="C433" s="43"/>
      <c r="D433" s="43"/>
      <c r="E433" s="43"/>
      <c r="F433" s="43"/>
      <c r="G433" s="43"/>
      <c r="H433" s="43"/>
      <c r="I433" s="43"/>
      <c r="J433" s="43"/>
      <c r="K433" s="43"/>
      <c r="L433" s="43"/>
      <c r="M433" s="43"/>
      <c r="N433" s="43"/>
      <c r="O433" s="43"/>
      <c r="P433" s="43"/>
      <c r="Q433" s="43"/>
      <c r="R433" s="43"/>
      <c r="S433" s="43"/>
      <c r="T433" s="43"/>
      <c r="U433" s="43"/>
      <c r="V433" s="43"/>
      <c r="W433" s="43"/>
      <c r="X433" s="43"/>
      <c r="Y433" s="43"/>
      <c r="Z433" s="43"/>
    </row>
    <row r="434" ht="15.75" customHeight="1">
      <c r="A434" s="43"/>
      <c r="B434" s="43"/>
      <c r="C434" s="43"/>
      <c r="D434" s="43"/>
      <c r="E434" s="43"/>
      <c r="F434" s="43"/>
      <c r="G434" s="43"/>
      <c r="H434" s="43"/>
      <c r="I434" s="43"/>
      <c r="J434" s="43"/>
      <c r="K434" s="43"/>
      <c r="L434" s="43"/>
      <c r="M434" s="43"/>
      <c r="N434" s="43"/>
      <c r="O434" s="43"/>
      <c r="P434" s="43"/>
      <c r="Q434" s="43"/>
      <c r="R434" s="43"/>
      <c r="S434" s="43"/>
      <c r="T434" s="43"/>
      <c r="U434" s="43"/>
      <c r="V434" s="43"/>
      <c r="W434" s="43"/>
      <c r="X434" s="43"/>
      <c r="Y434" s="43"/>
      <c r="Z434" s="43"/>
    </row>
    <row r="435" ht="15.75" customHeight="1">
      <c r="A435" s="43"/>
      <c r="B435" s="43"/>
      <c r="C435" s="43"/>
      <c r="D435" s="43"/>
      <c r="E435" s="43"/>
      <c r="F435" s="43"/>
      <c r="G435" s="43"/>
      <c r="H435" s="43"/>
      <c r="I435" s="43"/>
      <c r="J435" s="43"/>
      <c r="K435" s="43"/>
      <c r="L435" s="43"/>
      <c r="M435" s="43"/>
      <c r="N435" s="43"/>
      <c r="O435" s="43"/>
      <c r="P435" s="43"/>
      <c r="Q435" s="43"/>
      <c r="R435" s="43"/>
      <c r="S435" s="43"/>
      <c r="T435" s="43"/>
      <c r="U435" s="43"/>
      <c r="V435" s="43"/>
      <c r="W435" s="43"/>
      <c r="X435" s="43"/>
      <c r="Y435" s="43"/>
      <c r="Z435" s="43"/>
    </row>
    <row r="436" ht="15.75" customHeight="1">
      <c r="A436" s="43"/>
      <c r="B436" s="43"/>
      <c r="C436" s="43"/>
      <c r="D436" s="43"/>
      <c r="E436" s="43"/>
      <c r="F436" s="43"/>
      <c r="G436" s="43"/>
      <c r="H436" s="43"/>
      <c r="I436" s="43"/>
      <c r="J436" s="43"/>
      <c r="K436" s="43"/>
      <c r="L436" s="43"/>
      <c r="M436" s="43"/>
      <c r="N436" s="43"/>
      <c r="O436" s="43"/>
      <c r="P436" s="43"/>
      <c r="Q436" s="43"/>
      <c r="R436" s="43"/>
      <c r="S436" s="43"/>
      <c r="T436" s="43"/>
      <c r="U436" s="43"/>
      <c r="V436" s="43"/>
      <c r="W436" s="43"/>
      <c r="X436" s="43"/>
      <c r="Y436" s="43"/>
      <c r="Z436" s="43"/>
    </row>
    <row r="437" ht="15.75" customHeight="1">
      <c r="A437" s="43"/>
      <c r="B437" s="43"/>
      <c r="C437" s="43"/>
      <c r="D437" s="43"/>
      <c r="E437" s="43"/>
      <c r="F437" s="43"/>
      <c r="G437" s="43"/>
      <c r="H437" s="43"/>
      <c r="I437" s="43"/>
      <c r="J437" s="43"/>
      <c r="K437" s="43"/>
      <c r="L437" s="43"/>
      <c r="M437" s="43"/>
      <c r="N437" s="43"/>
      <c r="O437" s="43"/>
      <c r="P437" s="43"/>
      <c r="Q437" s="43"/>
      <c r="R437" s="43"/>
      <c r="S437" s="43"/>
      <c r="T437" s="43"/>
      <c r="U437" s="43"/>
      <c r="V437" s="43"/>
      <c r="W437" s="43"/>
      <c r="X437" s="43"/>
      <c r="Y437" s="43"/>
      <c r="Z437" s="43"/>
    </row>
    <row r="438" ht="15.75" customHeight="1">
      <c r="A438" s="43"/>
      <c r="B438" s="43"/>
      <c r="C438" s="43"/>
      <c r="D438" s="43"/>
      <c r="E438" s="43"/>
      <c r="F438" s="43"/>
      <c r="G438" s="43"/>
      <c r="H438" s="43"/>
      <c r="I438" s="43"/>
      <c r="J438" s="43"/>
      <c r="K438" s="43"/>
      <c r="L438" s="43"/>
      <c r="M438" s="43"/>
      <c r="N438" s="43"/>
      <c r="O438" s="43"/>
      <c r="P438" s="43"/>
      <c r="Q438" s="43"/>
      <c r="R438" s="43"/>
      <c r="S438" s="43"/>
      <c r="T438" s="43"/>
      <c r="U438" s="43"/>
      <c r="V438" s="43"/>
      <c r="W438" s="43"/>
      <c r="X438" s="43"/>
      <c r="Y438" s="43"/>
      <c r="Z438" s="43"/>
    </row>
    <row r="439" ht="15.75" customHeight="1">
      <c r="A439" s="43"/>
      <c r="B439" s="43"/>
      <c r="C439" s="43"/>
      <c r="D439" s="43"/>
      <c r="E439" s="43"/>
      <c r="F439" s="43"/>
      <c r="G439" s="43"/>
      <c r="H439" s="43"/>
      <c r="I439" s="43"/>
      <c r="J439" s="43"/>
      <c r="K439" s="43"/>
      <c r="L439" s="43"/>
      <c r="M439" s="43"/>
      <c r="N439" s="43"/>
      <c r="O439" s="43"/>
      <c r="P439" s="43"/>
      <c r="Q439" s="43"/>
      <c r="R439" s="43"/>
      <c r="S439" s="43"/>
      <c r="T439" s="43"/>
      <c r="U439" s="43"/>
      <c r="V439" s="43"/>
      <c r="W439" s="43"/>
      <c r="X439" s="43"/>
      <c r="Y439" s="43"/>
      <c r="Z439" s="43"/>
    </row>
    <row r="440" ht="15.75" customHeight="1">
      <c r="A440" s="43"/>
      <c r="B440" s="43"/>
      <c r="C440" s="43"/>
      <c r="D440" s="43"/>
      <c r="E440" s="43"/>
      <c r="F440" s="43"/>
      <c r="G440" s="43"/>
      <c r="H440" s="43"/>
      <c r="I440" s="43"/>
      <c r="J440" s="43"/>
      <c r="K440" s="43"/>
      <c r="L440" s="43"/>
      <c r="M440" s="43"/>
      <c r="N440" s="43"/>
      <c r="O440" s="43"/>
      <c r="P440" s="43"/>
      <c r="Q440" s="43"/>
      <c r="R440" s="43"/>
      <c r="S440" s="43"/>
      <c r="T440" s="43"/>
      <c r="U440" s="43"/>
      <c r="V440" s="43"/>
      <c r="W440" s="43"/>
      <c r="X440" s="43"/>
      <c r="Y440" s="43"/>
      <c r="Z440" s="43"/>
    </row>
    <row r="441" ht="15.75" customHeight="1">
      <c r="A441" s="43"/>
      <c r="B441" s="43"/>
      <c r="C441" s="43"/>
      <c r="D441" s="43"/>
      <c r="E441" s="43"/>
      <c r="F441" s="43"/>
      <c r="G441" s="43"/>
      <c r="H441" s="43"/>
      <c r="I441" s="43"/>
      <c r="J441" s="43"/>
      <c r="K441" s="43"/>
      <c r="L441" s="43"/>
      <c r="M441" s="43"/>
      <c r="N441" s="43"/>
      <c r="O441" s="43"/>
      <c r="P441" s="43"/>
      <c r="Q441" s="43"/>
      <c r="R441" s="43"/>
      <c r="S441" s="43"/>
      <c r="T441" s="43"/>
      <c r="U441" s="43"/>
      <c r="V441" s="43"/>
      <c r="W441" s="43"/>
      <c r="X441" s="43"/>
      <c r="Y441" s="43"/>
      <c r="Z441" s="43"/>
    </row>
    <row r="442" ht="15.75" customHeight="1">
      <c r="A442" s="43"/>
      <c r="B442" s="43"/>
      <c r="C442" s="43"/>
      <c r="D442" s="43"/>
      <c r="E442" s="43"/>
      <c r="F442" s="43"/>
      <c r="G442" s="43"/>
      <c r="H442" s="43"/>
      <c r="I442" s="43"/>
      <c r="J442" s="43"/>
      <c r="K442" s="43"/>
      <c r="L442" s="43"/>
      <c r="M442" s="43"/>
      <c r="N442" s="43"/>
      <c r="O442" s="43"/>
      <c r="P442" s="43"/>
      <c r="Q442" s="43"/>
      <c r="R442" s="43"/>
      <c r="S442" s="43"/>
      <c r="T442" s="43"/>
      <c r="U442" s="43"/>
      <c r="V442" s="43"/>
      <c r="W442" s="43"/>
      <c r="X442" s="43"/>
      <c r="Y442" s="43"/>
      <c r="Z442" s="43"/>
    </row>
    <row r="443" ht="15.75" customHeight="1">
      <c r="A443" s="43"/>
      <c r="B443" s="43"/>
      <c r="C443" s="43"/>
      <c r="D443" s="43"/>
      <c r="E443" s="43"/>
      <c r="F443" s="43"/>
      <c r="G443" s="43"/>
      <c r="H443" s="43"/>
      <c r="I443" s="43"/>
      <c r="J443" s="43"/>
      <c r="K443" s="43"/>
      <c r="L443" s="43"/>
      <c r="M443" s="43"/>
      <c r="N443" s="43"/>
      <c r="O443" s="43"/>
      <c r="P443" s="43"/>
      <c r="Q443" s="43"/>
      <c r="R443" s="43"/>
      <c r="S443" s="43"/>
      <c r="T443" s="43"/>
      <c r="U443" s="43"/>
      <c r="V443" s="43"/>
      <c r="W443" s="43"/>
      <c r="X443" s="43"/>
      <c r="Y443" s="43"/>
      <c r="Z443" s="43"/>
    </row>
    <row r="444" ht="15.75" customHeight="1">
      <c r="A444" s="43"/>
      <c r="B444" s="43"/>
      <c r="C444" s="43"/>
      <c r="D444" s="43"/>
      <c r="E444" s="43"/>
      <c r="F444" s="43"/>
      <c r="G444" s="43"/>
      <c r="H444" s="43"/>
      <c r="I444" s="43"/>
      <c r="J444" s="43"/>
      <c r="K444" s="43"/>
      <c r="L444" s="43"/>
      <c r="M444" s="43"/>
      <c r="N444" s="43"/>
      <c r="O444" s="43"/>
      <c r="P444" s="43"/>
      <c r="Q444" s="43"/>
      <c r="R444" s="43"/>
      <c r="S444" s="43"/>
      <c r="T444" s="43"/>
      <c r="U444" s="43"/>
      <c r="V444" s="43"/>
      <c r="W444" s="43"/>
      <c r="X444" s="43"/>
      <c r="Y444" s="43"/>
      <c r="Z444" s="43"/>
    </row>
    <row r="445" ht="15.75" customHeight="1">
      <c r="A445" s="43"/>
      <c r="B445" s="43"/>
      <c r="C445" s="43"/>
      <c r="D445" s="43"/>
      <c r="E445" s="43"/>
      <c r="F445" s="43"/>
      <c r="G445" s="43"/>
      <c r="H445" s="43"/>
      <c r="I445" s="43"/>
      <c r="J445" s="43"/>
      <c r="K445" s="43"/>
      <c r="L445" s="43"/>
      <c r="M445" s="43"/>
      <c r="N445" s="43"/>
      <c r="O445" s="43"/>
      <c r="P445" s="43"/>
      <c r="Q445" s="43"/>
      <c r="R445" s="43"/>
      <c r="S445" s="43"/>
      <c r="T445" s="43"/>
      <c r="U445" s="43"/>
      <c r="V445" s="43"/>
      <c r="W445" s="43"/>
      <c r="X445" s="43"/>
      <c r="Y445" s="43"/>
      <c r="Z445" s="43"/>
    </row>
    <row r="446" ht="15.75" customHeight="1">
      <c r="A446" s="43"/>
      <c r="B446" s="43"/>
      <c r="C446" s="43"/>
      <c r="D446" s="43"/>
      <c r="E446" s="43"/>
      <c r="F446" s="43"/>
      <c r="G446" s="43"/>
      <c r="H446" s="43"/>
      <c r="I446" s="43"/>
      <c r="J446" s="43"/>
      <c r="K446" s="43"/>
      <c r="L446" s="43"/>
      <c r="M446" s="43"/>
      <c r="N446" s="43"/>
      <c r="O446" s="43"/>
      <c r="P446" s="43"/>
      <c r="Q446" s="43"/>
      <c r="R446" s="43"/>
      <c r="S446" s="43"/>
      <c r="T446" s="43"/>
      <c r="U446" s="43"/>
      <c r="V446" s="43"/>
      <c r="W446" s="43"/>
      <c r="X446" s="43"/>
      <c r="Y446" s="43"/>
      <c r="Z446" s="43"/>
    </row>
    <row r="447" ht="15.75" customHeight="1">
      <c r="A447" s="43"/>
      <c r="B447" s="43"/>
      <c r="C447" s="43"/>
      <c r="D447" s="43"/>
      <c r="E447" s="43"/>
      <c r="F447" s="43"/>
      <c r="G447" s="43"/>
      <c r="H447" s="43"/>
      <c r="I447" s="43"/>
      <c r="J447" s="43"/>
      <c r="K447" s="43"/>
      <c r="L447" s="43"/>
      <c r="M447" s="43"/>
      <c r="N447" s="43"/>
      <c r="O447" s="43"/>
      <c r="P447" s="43"/>
      <c r="Q447" s="43"/>
      <c r="R447" s="43"/>
      <c r="S447" s="43"/>
      <c r="T447" s="43"/>
      <c r="U447" s="43"/>
      <c r="V447" s="43"/>
      <c r="W447" s="43"/>
      <c r="X447" s="43"/>
      <c r="Y447" s="43"/>
      <c r="Z447" s="43"/>
    </row>
    <row r="448" ht="15.75" customHeight="1">
      <c r="A448" s="43"/>
      <c r="B448" s="43"/>
      <c r="C448" s="43"/>
      <c r="D448" s="43"/>
      <c r="E448" s="43"/>
      <c r="F448" s="43"/>
      <c r="G448" s="43"/>
      <c r="H448" s="43"/>
      <c r="I448" s="43"/>
      <c r="J448" s="43"/>
      <c r="K448" s="43"/>
      <c r="L448" s="43"/>
      <c r="M448" s="43"/>
      <c r="N448" s="43"/>
      <c r="O448" s="43"/>
      <c r="P448" s="43"/>
      <c r="Q448" s="43"/>
      <c r="R448" s="43"/>
      <c r="S448" s="43"/>
      <c r="T448" s="43"/>
      <c r="U448" s="43"/>
      <c r="V448" s="43"/>
      <c r="W448" s="43"/>
      <c r="X448" s="43"/>
      <c r="Y448" s="43"/>
      <c r="Z448" s="43"/>
    </row>
    <row r="449" ht="15.75" customHeight="1">
      <c r="A449" s="43"/>
      <c r="B449" s="43"/>
      <c r="C449" s="43"/>
      <c r="D449" s="43"/>
      <c r="E449" s="43"/>
      <c r="F449" s="43"/>
      <c r="G449" s="43"/>
      <c r="H449" s="43"/>
      <c r="I449" s="43"/>
      <c r="J449" s="43"/>
      <c r="K449" s="43"/>
      <c r="L449" s="43"/>
      <c r="M449" s="43"/>
      <c r="N449" s="43"/>
      <c r="O449" s="43"/>
      <c r="P449" s="43"/>
      <c r="Q449" s="43"/>
      <c r="R449" s="43"/>
      <c r="S449" s="43"/>
      <c r="T449" s="43"/>
      <c r="U449" s="43"/>
      <c r="V449" s="43"/>
      <c r="W449" s="43"/>
      <c r="X449" s="43"/>
      <c r="Y449" s="43"/>
      <c r="Z449" s="43"/>
    </row>
    <row r="450" ht="15.75" customHeight="1">
      <c r="A450" s="43"/>
      <c r="B450" s="43"/>
      <c r="C450" s="43"/>
      <c r="D450" s="43"/>
      <c r="E450" s="43"/>
      <c r="F450" s="43"/>
      <c r="G450" s="43"/>
      <c r="H450" s="43"/>
      <c r="I450" s="43"/>
      <c r="J450" s="43"/>
      <c r="K450" s="43"/>
      <c r="L450" s="43"/>
      <c r="M450" s="43"/>
      <c r="N450" s="43"/>
      <c r="O450" s="43"/>
      <c r="P450" s="43"/>
      <c r="Q450" s="43"/>
      <c r="R450" s="43"/>
      <c r="S450" s="43"/>
      <c r="T450" s="43"/>
      <c r="U450" s="43"/>
      <c r="V450" s="43"/>
      <c r="W450" s="43"/>
      <c r="X450" s="43"/>
      <c r="Y450" s="43"/>
      <c r="Z450" s="43"/>
    </row>
    <row r="451" ht="15.75" customHeight="1">
      <c r="A451" s="43"/>
      <c r="B451" s="43"/>
      <c r="C451" s="43"/>
      <c r="D451" s="43"/>
      <c r="E451" s="43"/>
      <c r="F451" s="43"/>
      <c r="G451" s="43"/>
      <c r="H451" s="43"/>
      <c r="I451" s="43"/>
      <c r="J451" s="43"/>
      <c r="K451" s="43"/>
      <c r="L451" s="43"/>
      <c r="M451" s="43"/>
      <c r="N451" s="43"/>
      <c r="O451" s="43"/>
      <c r="P451" s="43"/>
      <c r="Q451" s="43"/>
      <c r="R451" s="43"/>
      <c r="S451" s="43"/>
      <c r="T451" s="43"/>
      <c r="U451" s="43"/>
      <c r="V451" s="43"/>
      <c r="W451" s="43"/>
      <c r="X451" s="43"/>
      <c r="Y451" s="43"/>
      <c r="Z451" s="43"/>
    </row>
    <row r="452" ht="15.75" customHeight="1">
      <c r="A452" s="43"/>
      <c r="B452" s="43"/>
      <c r="C452" s="43"/>
      <c r="D452" s="43"/>
      <c r="E452" s="43"/>
      <c r="F452" s="43"/>
      <c r="G452" s="43"/>
      <c r="H452" s="43"/>
      <c r="I452" s="43"/>
      <c r="J452" s="43"/>
      <c r="K452" s="43"/>
      <c r="L452" s="43"/>
      <c r="M452" s="43"/>
      <c r="N452" s="43"/>
      <c r="O452" s="43"/>
      <c r="P452" s="43"/>
      <c r="Q452" s="43"/>
      <c r="R452" s="43"/>
      <c r="S452" s="43"/>
      <c r="T452" s="43"/>
      <c r="U452" s="43"/>
      <c r="V452" s="43"/>
      <c r="W452" s="43"/>
      <c r="X452" s="43"/>
      <c r="Y452" s="43"/>
      <c r="Z452" s="43"/>
    </row>
    <row r="453" ht="15.75" customHeight="1">
      <c r="A453" s="43"/>
      <c r="B453" s="43"/>
      <c r="C453" s="43"/>
      <c r="D453" s="43"/>
      <c r="E453" s="43"/>
      <c r="F453" s="43"/>
      <c r="G453" s="43"/>
      <c r="H453" s="43"/>
      <c r="I453" s="43"/>
      <c r="J453" s="43"/>
      <c r="K453" s="43"/>
      <c r="L453" s="43"/>
      <c r="M453" s="43"/>
      <c r="N453" s="43"/>
      <c r="O453" s="43"/>
      <c r="P453" s="43"/>
      <c r="Q453" s="43"/>
      <c r="R453" s="43"/>
      <c r="S453" s="43"/>
      <c r="T453" s="43"/>
      <c r="U453" s="43"/>
      <c r="V453" s="43"/>
      <c r="W453" s="43"/>
      <c r="X453" s="43"/>
      <c r="Y453" s="43"/>
      <c r="Z453" s="43"/>
    </row>
    <row r="454" ht="15.75" customHeight="1">
      <c r="A454" s="43"/>
      <c r="B454" s="43"/>
      <c r="C454" s="43"/>
      <c r="D454" s="43"/>
      <c r="E454" s="43"/>
      <c r="F454" s="43"/>
      <c r="G454" s="43"/>
      <c r="H454" s="43"/>
      <c r="I454" s="43"/>
      <c r="J454" s="43"/>
      <c r="K454" s="43"/>
      <c r="L454" s="43"/>
      <c r="M454" s="43"/>
      <c r="N454" s="43"/>
      <c r="O454" s="43"/>
      <c r="P454" s="43"/>
      <c r="Q454" s="43"/>
      <c r="R454" s="43"/>
      <c r="S454" s="43"/>
      <c r="T454" s="43"/>
      <c r="U454" s="43"/>
      <c r="V454" s="43"/>
      <c r="W454" s="43"/>
      <c r="X454" s="43"/>
      <c r="Y454" s="43"/>
      <c r="Z454" s="43"/>
    </row>
    <row r="455" ht="15.75" customHeight="1">
      <c r="A455" s="43"/>
      <c r="B455" s="43"/>
      <c r="C455" s="43"/>
      <c r="D455" s="43"/>
      <c r="E455" s="43"/>
      <c r="F455" s="43"/>
      <c r="G455" s="43"/>
      <c r="H455" s="43"/>
      <c r="I455" s="43"/>
      <c r="J455" s="43"/>
      <c r="K455" s="43"/>
      <c r="L455" s="43"/>
      <c r="M455" s="43"/>
      <c r="N455" s="43"/>
      <c r="O455" s="43"/>
      <c r="P455" s="43"/>
      <c r="Q455" s="43"/>
      <c r="R455" s="43"/>
      <c r="S455" s="43"/>
      <c r="T455" s="43"/>
      <c r="U455" s="43"/>
      <c r="V455" s="43"/>
      <c r="W455" s="43"/>
      <c r="X455" s="43"/>
      <c r="Y455" s="43"/>
      <c r="Z455" s="43"/>
    </row>
    <row r="456" ht="15.75" customHeight="1">
      <c r="A456" s="43"/>
      <c r="B456" s="43"/>
      <c r="C456" s="43"/>
      <c r="D456" s="43"/>
      <c r="E456" s="43"/>
      <c r="F456" s="43"/>
      <c r="G456" s="43"/>
      <c r="H456" s="43"/>
      <c r="I456" s="43"/>
      <c r="J456" s="43"/>
      <c r="K456" s="43"/>
      <c r="L456" s="43"/>
      <c r="M456" s="43"/>
      <c r="N456" s="43"/>
      <c r="O456" s="43"/>
      <c r="P456" s="43"/>
      <c r="Q456" s="43"/>
      <c r="R456" s="43"/>
      <c r="S456" s="43"/>
      <c r="T456" s="43"/>
      <c r="U456" s="43"/>
      <c r="V456" s="43"/>
      <c r="W456" s="43"/>
      <c r="X456" s="43"/>
      <c r="Y456" s="43"/>
      <c r="Z456" s="43"/>
    </row>
    <row r="457" ht="15.75" customHeight="1">
      <c r="A457" s="43"/>
      <c r="B457" s="43"/>
      <c r="C457" s="43"/>
      <c r="D457" s="43"/>
      <c r="E457" s="43"/>
      <c r="F457" s="43"/>
      <c r="G457" s="43"/>
      <c r="H457" s="43"/>
      <c r="I457" s="43"/>
      <c r="J457" s="43"/>
      <c r="K457" s="43"/>
      <c r="L457" s="43"/>
      <c r="M457" s="43"/>
      <c r="N457" s="43"/>
      <c r="O457" s="43"/>
      <c r="P457" s="43"/>
      <c r="Q457" s="43"/>
      <c r="R457" s="43"/>
      <c r="S457" s="43"/>
      <c r="T457" s="43"/>
      <c r="U457" s="43"/>
      <c r="V457" s="43"/>
      <c r="W457" s="43"/>
      <c r="X457" s="43"/>
      <c r="Y457" s="43"/>
      <c r="Z457" s="43"/>
    </row>
    <row r="458" ht="15.75" customHeight="1">
      <c r="A458" s="43"/>
      <c r="B458" s="43"/>
      <c r="C458" s="43"/>
      <c r="D458" s="43"/>
      <c r="E458" s="43"/>
      <c r="F458" s="43"/>
      <c r="G458" s="43"/>
      <c r="H458" s="43"/>
      <c r="I458" s="43"/>
      <c r="J458" s="43"/>
      <c r="K458" s="43"/>
      <c r="L458" s="43"/>
      <c r="M458" s="43"/>
      <c r="N458" s="43"/>
      <c r="O458" s="43"/>
      <c r="P458" s="43"/>
      <c r="Q458" s="43"/>
      <c r="R458" s="43"/>
      <c r="S458" s="43"/>
      <c r="T458" s="43"/>
      <c r="U458" s="43"/>
      <c r="V458" s="43"/>
      <c r="W458" s="43"/>
      <c r="X458" s="43"/>
      <c r="Y458" s="43"/>
      <c r="Z458" s="43"/>
    </row>
    <row r="459" ht="15.75" customHeight="1">
      <c r="A459" s="43"/>
      <c r="B459" s="43"/>
      <c r="C459" s="43"/>
      <c r="D459" s="43"/>
      <c r="E459" s="43"/>
      <c r="F459" s="43"/>
      <c r="G459" s="43"/>
      <c r="H459" s="43"/>
      <c r="I459" s="43"/>
      <c r="J459" s="43"/>
      <c r="K459" s="43"/>
      <c r="L459" s="43"/>
      <c r="M459" s="43"/>
      <c r="N459" s="43"/>
      <c r="O459" s="43"/>
      <c r="P459" s="43"/>
      <c r="Q459" s="43"/>
      <c r="R459" s="43"/>
      <c r="S459" s="43"/>
      <c r="T459" s="43"/>
      <c r="U459" s="43"/>
      <c r="V459" s="43"/>
      <c r="W459" s="43"/>
      <c r="X459" s="43"/>
      <c r="Y459" s="43"/>
      <c r="Z459" s="43"/>
    </row>
    <row r="460" ht="15.75" customHeight="1">
      <c r="A460" s="43"/>
      <c r="B460" s="43"/>
      <c r="C460" s="43"/>
      <c r="D460" s="43"/>
      <c r="E460" s="43"/>
      <c r="F460" s="43"/>
      <c r="G460" s="43"/>
      <c r="H460" s="43"/>
      <c r="I460" s="43"/>
      <c r="J460" s="43"/>
      <c r="K460" s="43"/>
      <c r="L460" s="43"/>
      <c r="M460" s="43"/>
      <c r="N460" s="43"/>
      <c r="O460" s="43"/>
      <c r="P460" s="43"/>
      <c r="Q460" s="43"/>
      <c r="R460" s="43"/>
      <c r="S460" s="43"/>
      <c r="T460" s="43"/>
      <c r="U460" s="43"/>
      <c r="V460" s="43"/>
      <c r="W460" s="43"/>
      <c r="X460" s="43"/>
      <c r="Y460" s="43"/>
      <c r="Z460" s="43"/>
    </row>
    <row r="461" ht="15.75" customHeight="1">
      <c r="A461" s="43"/>
      <c r="B461" s="43"/>
      <c r="C461" s="43"/>
      <c r="D461" s="43"/>
      <c r="E461" s="43"/>
      <c r="F461" s="43"/>
      <c r="G461" s="43"/>
      <c r="H461" s="43"/>
      <c r="I461" s="43"/>
      <c r="J461" s="43"/>
      <c r="K461" s="43"/>
      <c r="L461" s="43"/>
      <c r="M461" s="43"/>
      <c r="N461" s="43"/>
      <c r="O461" s="43"/>
      <c r="P461" s="43"/>
      <c r="Q461" s="43"/>
      <c r="R461" s="43"/>
      <c r="S461" s="43"/>
      <c r="T461" s="43"/>
      <c r="U461" s="43"/>
      <c r="V461" s="43"/>
      <c r="W461" s="43"/>
      <c r="X461" s="43"/>
      <c r="Y461" s="43"/>
      <c r="Z461" s="43"/>
    </row>
    <row r="462" ht="15.75" customHeight="1">
      <c r="A462" s="43"/>
      <c r="B462" s="43"/>
      <c r="C462" s="43"/>
      <c r="D462" s="43"/>
      <c r="E462" s="43"/>
      <c r="F462" s="43"/>
      <c r="G462" s="43"/>
      <c r="H462" s="43"/>
      <c r="I462" s="43"/>
      <c r="J462" s="43"/>
      <c r="K462" s="43"/>
      <c r="L462" s="43"/>
      <c r="M462" s="43"/>
      <c r="N462" s="43"/>
      <c r="O462" s="43"/>
      <c r="P462" s="43"/>
      <c r="Q462" s="43"/>
      <c r="R462" s="43"/>
      <c r="S462" s="43"/>
      <c r="T462" s="43"/>
      <c r="U462" s="43"/>
      <c r="V462" s="43"/>
      <c r="W462" s="43"/>
      <c r="X462" s="43"/>
      <c r="Y462" s="43"/>
      <c r="Z462" s="43"/>
    </row>
    <row r="463" ht="15.75" customHeight="1">
      <c r="A463" s="43"/>
      <c r="B463" s="43"/>
      <c r="C463" s="43"/>
      <c r="D463" s="43"/>
      <c r="E463" s="43"/>
      <c r="F463" s="43"/>
      <c r="G463" s="43"/>
      <c r="H463" s="43"/>
      <c r="I463" s="43"/>
      <c r="J463" s="43"/>
      <c r="K463" s="43"/>
      <c r="L463" s="43"/>
      <c r="M463" s="43"/>
      <c r="N463" s="43"/>
      <c r="O463" s="43"/>
      <c r="P463" s="43"/>
      <c r="Q463" s="43"/>
      <c r="R463" s="43"/>
      <c r="S463" s="43"/>
      <c r="T463" s="43"/>
      <c r="U463" s="43"/>
      <c r="V463" s="43"/>
      <c r="W463" s="43"/>
      <c r="X463" s="43"/>
      <c r="Y463" s="43"/>
      <c r="Z463" s="43"/>
    </row>
    <row r="464" ht="15.75" customHeight="1">
      <c r="A464" s="43"/>
      <c r="B464" s="43"/>
      <c r="C464" s="43"/>
      <c r="D464" s="43"/>
      <c r="E464" s="43"/>
      <c r="F464" s="43"/>
      <c r="G464" s="43"/>
      <c r="H464" s="43"/>
      <c r="I464" s="43"/>
      <c r="J464" s="43"/>
      <c r="K464" s="43"/>
      <c r="L464" s="43"/>
      <c r="M464" s="43"/>
      <c r="N464" s="43"/>
      <c r="O464" s="43"/>
      <c r="P464" s="43"/>
      <c r="Q464" s="43"/>
      <c r="R464" s="43"/>
      <c r="S464" s="43"/>
      <c r="T464" s="43"/>
      <c r="U464" s="43"/>
      <c r="V464" s="43"/>
      <c r="W464" s="43"/>
      <c r="X464" s="43"/>
      <c r="Y464" s="43"/>
      <c r="Z464" s="43"/>
    </row>
    <row r="465" ht="15.75" customHeight="1">
      <c r="A465" s="43"/>
      <c r="B465" s="43"/>
      <c r="C465" s="43"/>
      <c r="D465" s="43"/>
      <c r="E465" s="43"/>
      <c r="F465" s="43"/>
      <c r="G465" s="43"/>
      <c r="H465" s="43"/>
      <c r="I465" s="43"/>
      <c r="J465" s="43"/>
      <c r="K465" s="43"/>
      <c r="L465" s="43"/>
      <c r="M465" s="43"/>
      <c r="N465" s="43"/>
      <c r="O465" s="43"/>
      <c r="P465" s="43"/>
      <c r="Q465" s="43"/>
      <c r="R465" s="43"/>
      <c r="S465" s="43"/>
      <c r="T465" s="43"/>
      <c r="U465" s="43"/>
      <c r="V465" s="43"/>
      <c r="W465" s="43"/>
      <c r="X465" s="43"/>
      <c r="Y465" s="43"/>
      <c r="Z465" s="43"/>
    </row>
    <row r="466" ht="15.75" customHeight="1">
      <c r="A466" s="43"/>
      <c r="B466" s="43"/>
      <c r="C466" s="43"/>
      <c r="D466" s="43"/>
      <c r="E466" s="43"/>
      <c r="F466" s="43"/>
      <c r="G466" s="43"/>
      <c r="H466" s="43"/>
      <c r="I466" s="43"/>
      <c r="J466" s="43"/>
      <c r="K466" s="43"/>
      <c r="L466" s="43"/>
      <c r="M466" s="43"/>
      <c r="N466" s="43"/>
      <c r="O466" s="43"/>
      <c r="P466" s="43"/>
      <c r="Q466" s="43"/>
      <c r="R466" s="43"/>
      <c r="S466" s="43"/>
      <c r="T466" s="43"/>
      <c r="U466" s="43"/>
      <c r="V466" s="43"/>
      <c r="W466" s="43"/>
      <c r="X466" s="43"/>
      <c r="Y466" s="43"/>
      <c r="Z466" s="43"/>
    </row>
    <row r="467" ht="15.75" customHeight="1">
      <c r="A467" s="43"/>
      <c r="B467" s="43"/>
      <c r="C467" s="43"/>
      <c r="D467" s="43"/>
      <c r="E467" s="43"/>
      <c r="F467" s="43"/>
      <c r="G467" s="43"/>
      <c r="H467" s="43"/>
      <c r="I467" s="43"/>
      <c r="J467" s="43"/>
      <c r="K467" s="43"/>
      <c r="L467" s="43"/>
      <c r="M467" s="43"/>
      <c r="N467" s="43"/>
      <c r="O467" s="43"/>
      <c r="P467" s="43"/>
      <c r="Q467" s="43"/>
      <c r="R467" s="43"/>
      <c r="S467" s="43"/>
      <c r="T467" s="43"/>
      <c r="U467" s="43"/>
      <c r="V467" s="43"/>
      <c r="W467" s="43"/>
      <c r="X467" s="43"/>
      <c r="Y467" s="43"/>
      <c r="Z467" s="43"/>
    </row>
    <row r="468" ht="15.75" customHeight="1">
      <c r="A468" s="43"/>
      <c r="B468" s="43"/>
      <c r="C468" s="43"/>
      <c r="D468" s="43"/>
      <c r="E468" s="43"/>
      <c r="F468" s="43"/>
      <c r="G468" s="43"/>
      <c r="H468" s="43"/>
      <c r="I468" s="43"/>
      <c r="J468" s="43"/>
      <c r="K468" s="43"/>
      <c r="L468" s="43"/>
      <c r="M468" s="43"/>
      <c r="N468" s="43"/>
      <c r="O468" s="43"/>
      <c r="P468" s="43"/>
      <c r="Q468" s="43"/>
      <c r="R468" s="43"/>
      <c r="S468" s="43"/>
      <c r="T468" s="43"/>
      <c r="U468" s="43"/>
      <c r="V468" s="43"/>
      <c r="W468" s="43"/>
      <c r="X468" s="43"/>
      <c r="Y468" s="43"/>
      <c r="Z468" s="43"/>
    </row>
    <row r="469" ht="15.75" customHeight="1">
      <c r="A469" s="43"/>
      <c r="B469" s="43"/>
      <c r="C469" s="43"/>
      <c r="D469" s="43"/>
      <c r="E469" s="43"/>
      <c r="F469" s="43"/>
      <c r="G469" s="43"/>
      <c r="H469" s="43"/>
      <c r="I469" s="43"/>
      <c r="J469" s="43"/>
      <c r="K469" s="43"/>
      <c r="L469" s="43"/>
      <c r="M469" s="43"/>
      <c r="N469" s="43"/>
      <c r="O469" s="43"/>
      <c r="P469" s="43"/>
      <c r="Q469" s="43"/>
      <c r="R469" s="43"/>
      <c r="S469" s="43"/>
      <c r="T469" s="43"/>
      <c r="U469" s="43"/>
      <c r="V469" s="43"/>
      <c r="W469" s="43"/>
      <c r="X469" s="43"/>
      <c r="Y469" s="43"/>
      <c r="Z469" s="43"/>
    </row>
    <row r="470" ht="15.75" customHeight="1">
      <c r="A470" s="43"/>
      <c r="B470" s="43"/>
      <c r="C470" s="43"/>
      <c r="D470" s="43"/>
      <c r="E470" s="43"/>
      <c r="F470" s="43"/>
      <c r="G470" s="43"/>
      <c r="H470" s="43"/>
      <c r="I470" s="43"/>
      <c r="J470" s="43"/>
      <c r="K470" s="43"/>
      <c r="L470" s="43"/>
      <c r="M470" s="43"/>
      <c r="N470" s="43"/>
      <c r="O470" s="43"/>
      <c r="P470" s="43"/>
      <c r="Q470" s="43"/>
      <c r="R470" s="43"/>
      <c r="S470" s="43"/>
      <c r="T470" s="43"/>
      <c r="U470" s="43"/>
      <c r="V470" s="43"/>
      <c r="W470" s="43"/>
      <c r="X470" s="43"/>
      <c r="Y470" s="43"/>
      <c r="Z470" s="43"/>
    </row>
    <row r="471" ht="15.75" customHeight="1">
      <c r="A471" s="43"/>
      <c r="B471" s="43"/>
      <c r="C471" s="43"/>
      <c r="D471" s="43"/>
      <c r="E471" s="43"/>
      <c r="F471" s="43"/>
      <c r="G471" s="43"/>
      <c r="H471" s="43"/>
      <c r="I471" s="43"/>
      <c r="J471" s="43"/>
      <c r="K471" s="43"/>
      <c r="L471" s="43"/>
      <c r="M471" s="43"/>
      <c r="N471" s="43"/>
      <c r="O471" s="43"/>
      <c r="P471" s="43"/>
      <c r="Q471" s="43"/>
      <c r="R471" s="43"/>
      <c r="S471" s="43"/>
      <c r="T471" s="43"/>
      <c r="U471" s="43"/>
      <c r="V471" s="43"/>
      <c r="W471" s="43"/>
      <c r="X471" s="43"/>
      <c r="Y471" s="43"/>
      <c r="Z471" s="43"/>
    </row>
    <row r="472" ht="15.75" customHeight="1">
      <c r="A472" s="43"/>
      <c r="B472" s="43"/>
      <c r="C472" s="43"/>
      <c r="D472" s="43"/>
      <c r="E472" s="43"/>
      <c r="F472" s="43"/>
      <c r="G472" s="43"/>
      <c r="H472" s="43"/>
      <c r="I472" s="43"/>
      <c r="J472" s="43"/>
      <c r="K472" s="43"/>
      <c r="L472" s="43"/>
      <c r="M472" s="43"/>
      <c r="N472" s="43"/>
      <c r="O472" s="43"/>
      <c r="P472" s="43"/>
      <c r="Q472" s="43"/>
      <c r="R472" s="43"/>
      <c r="S472" s="43"/>
      <c r="T472" s="43"/>
      <c r="U472" s="43"/>
      <c r="V472" s="43"/>
      <c r="W472" s="43"/>
      <c r="X472" s="43"/>
      <c r="Y472" s="43"/>
      <c r="Z472" s="43"/>
    </row>
    <row r="473" ht="15.75" customHeight="1">
      <c r="A473" s="43"/>
      <c r="B473" s="43"/>
      <c r="C473" s="43"/>
      <c r="D473" s="43"/>
      <c r="E473" s="43"/>
      <c r="F473" s="43"/>
      <c r="G473" s="43"/>
      <c r="H473" s="43"/>
      <c r="I473" s="43"/>
      <c r="J473" s="43"/>
      <c r="K473" s="43"/>
      <c r="L473" s="43"/>
      <c r="M473" s="43"/>
      <c r="N473" s="43"/>
      <c r="O473" s="43"/>
      <c r="P473" s="43"/>
      <c r="Q473" s="43"/>
      <c r="R473" s="43"/>
      <c r="S473" s="43"/>
      <c r="T473" s="43"/>
      <c r="U473" s="43"/>
      <c r="V473" s="43"/>
      <c r="W473" s="43"/>
      <c r="X473" s="43"/>
      <c r="Y473" s="43"/>
      <c r="Z473" s="43"/>
    </row>
    <row r="474" ht="15.75" customHeight="1">
      <c r="A474" s="43"/>
      <c r="B474" s="43"/>
      <c r="C474" s="43"/>
      <c r="D474" s="43"/>
      <c r="E474" s="43"/>
      <c r="F474" s="43"/>
      <c r="G474" s="43"/>
      <c r="H474" s="43"/>
      <c r="I474" s="43"/>
      <c r="J474" s="43"/>
      <c r="K474" s="43"/>
      <c r="L474" s="43"/>
      <c r="M474" s="43"/>
      <c r="N474" s="43"/>
      <c r="O474" s="43"/>
      <c r="P474" s="43"/>
      <c r="Q474" s="43"/>
      <c r="R474" s="43"/>
      <c r="S474" s="43"/>
      <c r="T474" s="43"/>
      <c r="U474" s="43"/>
      <c r="V474" s="43"/>
      <c r="W474" s="43"/>
      <c r="X474" s="43"/>
      <c r="Y474" s="43"/>
      <c r="Z474" s="43"/>
    </row>
    <row r="475" ht="15.75" customHeight="1">
      <c r="A475" s="43"/>
      <c r="B475" s="43"/>
      <c r="C475" s="43"/>
      <c r="D475" s="43"/>
      <c r="E475" s="43"/>
      <c r="F475" s="43"/>
      <c r="G475" s="43"/>
      <c r="H475" s="43"/>
      <c r="I475" s="43"/>
      <c r="J475" s="43"/>
      <c r="K475" s="43"/>
      <c r="L475" s="43"/>
      <c r="M475" s="43"/>
      <c r="N475" s="43"/>
      <c r="O475" s="43"/>
      <c r="P475" s="43"/>
      <c r="Q475" s="43"/>
      <c r="R475" s="43"/>
      <c r="S475" s="43"/>
      <c r="T475" s="43"/>
      <c r="U475" s="43"/>
      <c r="V475" s="43"/>
      <c r="W475" s="43"/>
      <c r="X475" s="43"/>
      <c r="Y475" s="43"/>
      <c r="Z475" s="43"/>
    </row>
    <row r="476" ht="15.75" customHeight="1">
      <c r="A476" s="43"/>
      <c r="B476" s="43"/>
      <c r="C476" s="43"/>
      <c r="D476" s="43"/>
      <c r="E476" s="43"/>
      <c r="F476" s="43"/>
      <c r="G476" s="43"/>
      <c r="H476" s="43"/>
      <c r="I476" s="43"/>
      <c r="J476" s="43"/>
      <c r="K476" s="43"/>
      <c r="L476" s="43"/>
      <c r="M476" s="43"/>
      <c r="N476" s="43"/>
      <c r="O476" s="43"/>
      <c r="P476" s="43"/>
      <c r="Q476" s="43"/>
      <c r="R476" s="43"/>
      <c r="S476" s="43"/>
      <c r="T476" s="43"/>
      <c r="U476" s="43"/>
      <c r="V476" s="43"/>
      <c r="W476" s="43"/>
      <c r="X476" s="43"/>
      <c r="Y476" s="43"/>
      <c r="Z476" s="43"/>
    </row>
    <row r="477" ht="15.75" customHeight="1">
      <c r="A477" s="43"/>
      <c r="B477" s="43"/>
      <c r="C477" s="43"/>
      <c r="D477" s="43"/>
      <c r="E477" s="43"/>
      <c r="F477" s="43"/>
      <c r="G477" s="43"/>
      <c r="H477" s="43"/>
      <c r="I477" s="43"/>
      <c r="J477" s="43"/>
      <c r="K477" s="43"/>
      <c r="L477" s="43"/>
      <c r="M477" s="43"/>
      <c r="N477" s="43"/>
      <c r="O477" s="43"/>
      <c r="P477" s="43"/>
      <c r="Q477" s="43"/>
      <c r="R477" s="43"/>
      <c r="S477" s="43"/>
      <c r="T477" s="43"/>
      <c r="U477" s="43"/>
      <c r="V477" s="43"/>
      <c r="W477" s="43"/>
      <c r="X477" s="43"/>
      <c r="Y477" s="43"/>
      <c r="Z477" s="43"/>
    </row>
    <row r="478" ht="15.75" customHeight="1">
      <c r="A478" s="43"/>
      <c r="B478" s="43"/>
      <c r="C478" s="43"/>
      <c r="D478" s="43"/>
      <c r="E478" s="43"/>
      <c r="F478" s="43"/>
      <c r="G478" s="43"/>
      <c r="H478" s="43"/>
      <c r="I478" s="43"/>
      <c r="J478" s="43"/>
      <c r="K478" s="43"/>
      <c r="L478" s="43"/>
      <c r="M478" s="43"/>
      <c r="N478" s="43"/>
      <c r="O478" s="43"/>
      <c r="P478" s="43"/>
      <c r="Q478" s="43"/>
      <c r="R478" s="43"/>
      <c r="S478" s="43"/>
      <c r="T478" s="43"/>
      <c r="U478" s="43"/>
      <c r="V478" s="43"/>
      <c r="W478" s="43"/>
      <c r="X478" s="43"/>
      <c r="Y478" s="43"/>
      <c r="Z478" s="43"/>
    </row>
    <row r="479" ht="15.75" customHeight="1">
      <c r="A479" s="43"/>
      <c r="B479" s="43"/>
      <c r="C479" s="43"/>
      <c r="D479" s="43"/>
      <c r="E479" s="43"/>
      <c r="F479" s="43"/>
      <c r="G479" s="43"/>
      <c r="H479" s="43"/>
      <c r="I479" s="43"/>
      <c r="J479" s="43"/>
      <c r="K479" s="43"/>
      <c r="L479" s="43"/>
      <c r="M479" s="43"/>
      <c r="N479" s="43"/>
      <c r="O479" s="43"/>
      <c r="P479" s="43"/>
      <c r="Q479" s="43"/>
      <c r="R479" s="43"/>
      <c r="S479" s="43"/>
      <c r="T479" s="43"/>
      <c r="U479" s="43"/>
      <c r="V479" s="43"/>
      <c r="W479" s="43"/>
      <c r="X479" s="43"/>
      <c r="Y479" s="43"/>
      <c r="Z479" s="43"/>
    </row>
    <row r="480" ht="15.75" customHeight="1">
      <c r="A480" s="43"/>
      <c r="B480" s="43"/>
      <c r="C480" s="43"/>
      <c r="D480" s="43"/>
      <c r="E480" s="43"/>
      <c r="F480" s="43"/>
      <c r="G480" s="43"/>
      <c r="H480" s="43"/>
      <c r="I480" s="43"/>
      <c r="J480" s="43"/>
      <c r="K480" s="43"/>
      <c r="L480" s="43"/>
      <c r="M480" s="43"/>
      <c r="N480" s="43"/>
      <c r="O480" s="43"/>
      <c r="P480" s="43"/>
      <c r="Q480" s="43"/>
      <c r="R480" s="43"/>
      <c r="S480" s="43"/>
      <c r="T480" s="43"/>
      <c r="U480" s="43"/>
      <c r="V480" s="43"/>
      <c r="W480" s="43"/>
      <c r="X480" s="43"/>
      <c r="Y480" s="43"/>
      <c r="Z480" s="43"/>
    </row>
    <row r="481" ht="15.75" customHeight="1">
      <c r="A481" s="43"/>
      <c r="B481" s="43"/>
      <c r="C481" s="43"/>
      <c r="D481" s="43"/>
      <c r="E481" s="43"/>
      <c r="F481" s="43"/>
      <c r="G481" s="43"/>
      <c r="H481" s="43"/>
      <c r="I481" s="43"/>
      <c r="J481" s="43"/>
      <c r="K481" s="43"/>
      <c r="L481" s="43"/>
      <c r="M481" s="43"/>
      <c r="N481" s="43"/>
      <c r="O481" s="43"/>
      <c r="P481" s="43"/>
      <c r="Q481" s="43"/>
      <c r="R481" s="43"/>
      <c r="S481" s="43"/>
      <c r="T481" s="43"/>
      <c r="U481" s="43"/>
      <c r="V481" s="43"/>
      <c r="W481" s="43"/>
      <c r="X481" s="43"/>
      <c r="Y481" s="43"/>
      <c r="Z481" s="43"/>
    </row>
    <row r="482" ht="15.75" customHeight="1">
      <c r="A482" s="43"/>
      <c r="B482" s="43"/>
      <c r="C482" s="43"/>
      <c r="D482" s="43"/>
      <c r="E482" s="43"/>
      <c r="F482" s="43"/>
      <c r="G482" s="43"/>
      <c r="H482" s="43"/>
      <c r="I482" s="43"/>
      <c r="J482" s="43"/>
      <c r="K482" s="43"/>
      <c r="L482" s="43"/>
      <c r="M482" s="43"/>
      <c r="N482" s="43"/>
      <c r="O482" s="43"/>
      <c r="P482" s="43"/>
      <c r="Q482" s="43"/>
      <c r="R482" s="43"/>
      <c r="S482" s="43"/>
      <c r="T482" s="43"/>
      <c r="U482" s="43"/>
      <c r="V482" s="43"/>
      <c r="W482" s="43"/>
      <c r="X482" s="43"/>
      <c r="Y482" s="43"/>
      <c r="Z482" s="43"/>
    </row>
    <row r="483" ht="15.75" customHeight="1">
      <c r="A483" s="43"/>
      <c r="B483" s="43"/>
      <c r="C483" s="43"/>
      <c r="D483" s="43"/>
      <c r="E483" s="43"/>
      <c r="F483" s="43"/>
      <c r="G483" s="43"/>
      <c r="H483" s="43"/>
      <c r="I483" s="43"/>
      <c r="J483" s="43"/>
      <c r="K483" s="43"/>
      <c r="L483" s="43"/>
      <c r="M483" s="43"/>
      <c r="N483" s="43"/>
      <c r="O483" s="43"/>
      <c r="P483" s="43"/>
      <c r="Q483" s="43"/>
      <c r="R483" s="43"/>
      <c r="S483" s="43"/>
      <c r="T483" s="43"/>
      <c r="U483" s="43"/>
      <c r="V483" s="43"/>
      <c r="W483" s="43"/>
      <c r="X483" s="43"/>
      <c r="Y483" s="43"/>
      <c r="Z483" s="43"/>
    </row>
    <row r="484" ht="15.75" customHeight="1">
      <c r="A484" s="43"/>
      <c r="B484" s="43"/>
      <c r="C484" s="43"/>
      <c r="D484" s="43"/>
      <c r="E484" s="43"/>
      <c r="F484" s="43"/>
      <c r="G484" s="43"/>
      <c r="H484" s="43"/>
      <c r="I484" s="43"/>
      <c r="J484" s="43"/>
      <c r="K484" s="43"/>
      <c r="L484" s="43"/>
      <c r="M484" s="43"/>
      <c r="N484" s="43"/>
      <c r="O484" s="43"/>
      <c r="P484" s="43"/>
      <c r="Q484" s="43"/>
      <c r="R484" s="43"/>
      <c r="S484" s="43"/>
      <c r="T484" s="43"/>
      <c r="U484" s="43"/>
      <c r="V484" s="43"/>
      <c r="W484" s="43"/>
      <c r="X484" s="43"/>
      <c r="Y484" s="43"/>
      <c r="Z484" s="43"/>
    </row>
    <row r="485" ht="15.75" customHeight="1">
      <c r="A485" s="43"/>
      <c r="B485" s="43"/>
      <c r="C485" s="43"/>
      <c r="D485" s="43"/>
      <c r="E485" s="43"/>
      <c r="F485" s="43"/>
      <c r="G485" s="43"/>
      <c r="H485" s="43"/>
      <c r="I485" s="43"/>
      <c r="J485" s="43"/>
      <c r="K485" s="43"/>
      <c r="L485" s="43"/>
      <c r="M485" s="43"/>
      <c r="N485" s="43"/>
      <c r="O485" s="43"/>
      <c r="P485" s="43"/>
      <c r="Q485" s="43"/>
      <c r="R485" s="43"/>
      <c r="S485" s="43"/>
      <c r="T485" s="43"/>
      <c r="U485" s="43"/>
      <c r="V485" s="43"/>
      <c r="W485" s="43"/>
      <c r="X485" s="43"/>
      <c r="Y485" s="43"/>
      <c r="Z485" s="43"/>
    </row>
    <row r="486" ht="15.75" customHeight="1">
      <c r="A486" s="43"/>
      <c r="B486" s="43"/>
      <c r="C486" s="43"/>
      <c r="D486" s="43"/>
      <c r="E486" s="43"/>
      <c r="F486" s="43"/>
      <c r="G486" s="43"/>
      <c r="H486" s="43"/>
      <c r="I486" s="43"/>
      <c r="J486" s="43"/>
      <c r="K486" s="43"/>
      <c r="L486" s="43"/>
      <c r="M486" s="43"/>
      <c r="N486" s="43"/>
      <c r="O486" s="43"/>
      <c r="P486" s="43"/>
      <c r="Q486" s="43"/>
      <c r="R486" s="43"/>
      <c r="S486" s="43"/>
      <c r="T486" s="43"/>
      <c r="U486" s="43"/>
      <c r="V486" s="43"/>
      <c r="W486" s="43"/>
      <c r="X486" s="43"/>
      <c r="Y486" s="43"/>
      <c r="Z486" s="43"/>
    </row>
    <row r="487" ht="15.75" customHeight="1">
      <c r="A487" s="43"/>
      <c r="B487" s="43"/>
      <c r="C487" s="43"/>
      <c r="D487" s="43"/>
      <c r="E487" s="43"/>
      <c r="F487" s="43"/>
      <c r="G487" s="43"/>
      <c r="H487" s="43"/>
      <c r="I487" s="43"/>
      <c r="J487" s="43"/>
      <c r="K487" s="43"/>
      <c r="L487" s="43"/>
      <c r="M487" s="43"/>
      <c r="N487" s="43"/>
      <c r="O487" s="43"/>
      <c r="P487" s="43"/>
      <c r="Q487" s="43"/>
      <c r="R487" s="43"/>
      <c r="S487" s="43"/>
      <c r="T487" s="43"/>
      <c r="U487" s="43"/>
      <c r="V487" s="43"/>
      <c r="W487" s="43"/>
      <c r="X487" s="43"/>
      <c r="Y487" s="43"/>
      <c r="Z487" s="43"/>
    </row>
    <row r="488" ht="15.75" customHeight="1">
      <c r="A488" s="43"/>
      <c r="B488" s="43"/>
      <c r="C488" s="43"/>
      <c r="D488" s="43"/>
      <c r="E488" s="43"/>
      <c r="F488" s="43"/>
      <c r="G488" s="43"/>
      <c r="H488" s="43"/>
      <c r="I488" s="43"/>
      <c r="J488" s="43"/>
      <c r="K488" s="43"/>
      <c r="L488" s="43"/>
      <c r="M488" s="43"/>
      <c r="N488" s="43"/>
      <c r="O488" s="43"/>
      <c r="P488" s="43"/>
      <c r="Q488" s="43"/>
      <c r="R488" s="43"/>
      <c r="S488" s="43"/>
      <c r="T488" s="43"/>
      <c r="U488" s="43"/>
      <c r="V488" s="43"/>
      <c r="W488" s="43"/>
      <c r="X488" s="43"/>
      <c r="Y488" s="43"/>
      <c r="Z488" s="43"/>
    </row>
    <row r="489" ht="15.75" customHeight="1">
      <c r="A489" s="43"/>
      <c r="B489" s="43"/>
      <c r="C489" s="43"/>
      <c r="D489" s="43"/>
      <c r="E489" s="43"/>
      <c r="F489" s="43"/>
      <c r="G489" s="43"/>
      <c r="H489" s="43"/>
      <c r="I489" s="43"/>
      <c r="J489" s="43"/>
      <c r="K489" s="43"/>
      <c r="L489" s="43"/>
      <c r="M489" s="43"/>
      <c r="N489" s="43"/>
      <c r="O489" s="43"/>
      <c r="P489" s="43"/>
      <c r="Q489" s="43"/>
      <c r="R489" s="43"/>
      <c r="S489" s="43"/>
      <c r="T489" s="43"/>
      <c r="U489" s="43"/>
      <c r="V489" s="43"/>
      <c r="W489" s="43"/>
      <c r="X489" s="43"/>
      <c r="Y489" s="43"/>
      <c r="Z489" s="43"/>
    </row>
    <row r="490" ht="15.75" customHeight="1">
      <c r="A490" s="43"/>
      <c r="B490" s="43"/>
      <c r="C490" s="43"/>
      <c r="D490" s="43"/>
      <c r="E490" s="43"/>
      <c r="F490" s="43"/>
      <c r="G490" s="43"/>
      <c r="H490" s="43"/>
      <c r="I490" s="43"/>
      <c r="J490" s="43"/>
      <c r="K490" s="43"/>
      <c r="L490" s="43"/>
      <c r="M490" s="43"/>
      <c r="N490" s="43"/>
      <c r="O490" s="43"/>
      <c r="P490" s="43"/>
      <c r="Q490" s="43"/>
      <c r="R490" s="43"/>
      <c r="S490" s="43"/>
      <c r="T490" s="43"/>
      <c r="U490" s="43"/>
      <c r="V490" s="43"/>
      <c r="W490" s="43"/>
      <c r="X490" s="43"/>
      <c r="Y490" s="43"/>
      <c r="Z490" s="43"/>
    </row>
    <row r="491" ht="15.75" customHeight="1">
      <c r="A491" s="43"/>
      <c r="B491" s="43"/>
      <c r="C491" s="43"/>
      <c r="D491" s="43"/>
      <c r="E491" s="43"/>
      <c r="F491" s="43"/>
      <c r="G491" s="43"/>
      <c r="H491" s="43"/>
      <c r="I491" s="43"/>
      <c r="J491" s="43"/>
      <c r="K491" s="43"/>
      <c r="L491" s="43"/>
      <c r="M491" s="43"/>
      <c r="N491" s="43"/>
      <c r="O491" s="43"/>
      <c r="P491" s="43"/>
      <c r="Q491" s="43"/>
      <c r="R491" s="43"/>
      <c r="S491" s="43"/>
      <c r="T491" s="43"/>
      <c r="U491" s="43"/>
      <c r="V491" s="43"/>
      <c r="W491" s="43"/>
      <c r="X491" s="43"/>
      <c r="Y491" s="43"/>
      <c r="Z491" s="43"/>
    </row>
    <row r="492" ht="15.75" customHeight="1">
      <c r="A492" s="43"/>
      <c r="B492" s="43"/>
      <c r="C492" s="43"/>
      <c r="D492" s="43"/>
      <c r="E492" s="43"/>
      <c r="F492" s="43"/>
      <c r="G492" s="43"/>
      <c r="H492" s="43"/>
      <c r="I492" s="43"/>
      <c r="J492" s="43"/>
      <c r="K492" s="43"/>
      <c r="L492" s="43"/>
      <c r="M492" s="43"/>
      <c r="N492" s="43"/>
      <c r="O492" s="43"/>
      <c r="P492" s="43"/>
      <c r="Q492" s="43"/>
      <c r="R492" s="43"/>
      <c r="S492" s="43"/>
      <c r="T492" s="43"/>
      <c r="U492" s="43"/>
      <c r="V492" s="43"/>
      <c r="W492" s="43"/>
      <c r="X492" s="43"/>
      <c r="Y492" s="43"/>
      <c r="Z492" s="43"/>
    </row>
    <row r="493" ht="15.75" customHeight="1">
      <c r="A493" s="43"/>
      <c r="B493" s="43"/>
      <c r="C493" s="43"/>
      <c r="D493" s="43"/>
      <c r="E493" s="43"/>
      <c r="F493" s="43"/>
      <c r="G493" s="43"/>
      <c r="H493" s="43"/>
      <c r="I493" s="43"/>
      <c r="J493" s="43"/>
      <c r="K493" s="43"/>
      <c r="L493" s="43"/>
      <c r="M493" s="43"/>
      <c r="N493" s="43"/>
      <c r="O493" s="43"/>
      <c r="P493" s="43"/>
      <c r="Q493" s="43"/>
      <c r="R493" s="43"/>
      <c r="S493" s="43"/>
      <c r="T493" s="43"/>
      <c r="U493" s="43"/>
      <c r="V493" s="43"/>
      <c r="W493" s="43"/>
      <c r="X493" s="43"/>
      <c r="Y493" s="43"/>
      <c r="Z493" s="43"/>
    </row>
    <row r="494" ht="15.75" customHeight="1">
      <c r="A494" s="43"/>
      <c r="B494" s="43"/>
      <c r="C494" s="43"/>
      <c r="D494" s="43"/>
      <c r="E494" s="43"/>
      <c r="F494" s="43"/>
      <c r="G494" s="43"/>
      <c r="H494" s="43"/>
      <c r="I494" s="43"/>
      <c r="J494" s="43"/>
      <c r="K494" s="43"/>
      <c r="L494" s="43"/>
      <c r="M494" s="43"/>
      <c r="N494" s="43"/>
      <c r="O494" s="43"/>
      <c r="P494" s="43"/>
      <c r="Q494" s="43"/>
      <c r="R494" s="43"/>
      <c r="S494" s="43"/>
      <c r="T494" s="43"/>
      <c r="U494" s="43"/>
      <c r="V494" s="43"/>
      <c r="W494" s="43"/>
      <c r="X494" s="43"/>
      <c r="Y494" s="43"/>
      <c r="Z494" s="43"/>
    </row>
    <row r="495" ht="15.75" customHeight="1">
      <c r="A495" s="43"/>
      <c r="B495" s="43"/>
      <c r="C495" s="43"/>
      <c r="D495" s="43"/>
      <c r="E495" s="43"/>
      <c r="F495" s="43"/>
      <c r="G495" s="43"/>
      <c r="H495" s="43"/>
      <c r="I495" s="43"/>
      <c r="J495" s="43"/>
      <c r="K495" s="43"/>
      <c r="L495" s="43"/>
      <c r="M495" s="43"/>
      <c r="N495" s="43"/>
      <c r="O495" s="43"/>
      <c r="P495" s="43"/>
      <c r="Q495" s="43"/>
      <c r="R495" s="43"/>
      <c r="S495" s="43"/>
      <c r="T495" s="43"/>
      <c r="U495" s="43"/>
      <c r="V495" s="43"/>
      <c r="W495" s="43"/>
      <c r="X495" s="43"/>
      <c r="Y495" s="43"/>
      <c r="Z495" s="43"/>
    </row>
    <row r="496" ht="15.75" customHeight="1">
      <c r="A496" s="43"/>
      <c r="B496" s="43"/>
      <c r="C496" s="43"/>
      <c r="D496" s="43"/>
      <c r="E496" s="43"/>
      <c r="F496" s="43"/>
      <c r="G496" s="43"/>
      <c r="H496" s="43"/>
      <c r="I496" s="43"/>
      <c r="J496" s="43"/>
      <c r="K496" s="43"/>
      <c r="L496" s="43"/>
      <c r="M496" s="43"/>
      <c r="N496" s="43"/>
      <c r="O496" s="43"/>
      <c r="P496" s="43"/>
      <c r="Q496" s="43"/>
      <c r="R496" s="43"/>
      <c r="S496" s="43"/>
      <c r="T496" s="43"/>
      <c r="U496" s="43"/>
      <c r="V496" s="43"/>
      <c r="W496" s="43"/>
      <c r="X496" s="43"/>
      <c r="Y496" s="43"/>
      <c r="Z496" s="43"/>
    </row>
    <row r="497" ht="15.75" customHeight="1">
      <c r="A497" s="43"/>
      <c r="B497" s="43"/>
      <c r="C497" s="43"/>
      <c r="D497" s="43"/>
      <c r="E497" s="43"/>
      <c r="F497" s="43"/>
      <c r="G497" s="43"/>
      <c r="H497" s="43"/>
      <c r="I497" s="43"/>
      <c r="J497" s="43"/>
      <c r="K497" s="43"/>
      <c r="L497" s="43"/>
      <c r="M497" s="43"/>
      <c r="N497" s="43"/>
      <c r="O497" s="43"/>
      <c r="P497" s="43"/>
      <c r="Q497" s="43"/>
      <c r="R497" s="43"/>
      <c r="S497" s="43"/>
      <c r="T497" s="43"/>
      <c r="U497" s="43"/>
      <c r="V497" s="43"/>
      <c r="W497" s="43"/>
      <c r="X497" s="43"/>
      <c r="Y497" s="43"/>
      <c r="Z497" s="43"/>
    </row>
    <row r="498" ht="15.75" customHeight="1">
      <c r="A498" s="43"/>
      <c r="B498" s="43"/>
      <c r="C498" s="43"/>
      <c r="D498" s="43"/>
      <c r="E498" s="43"/>
      <c r="F498" s="43"/>
      <c r="G498" s="43"/>
      <c r="H498" s="43"/>
      <c r="I498" s="43"/>
      <c r="J498" s="43"/>
      <c r="K498" s="43"/>
      <c r="L498" s="43"/>
      <c r="M498" s="43"/>
      <c r="N498" s="43"/>
      <c r="O498" s="43"/>
      <c r="P498" s="43"/>
      <c r="Q498" s="43"/>
      <c r="R498" s="43"/>
      <c r="S498" s="43"/>
      <c r="T498" s="43"/>
      <c r="U498" s="43"/>
      <c r="V498" s="43"/>
      <c r="W498" s="43"/>
      <c r="X498" s="43"/>
      <c r="Y498" s="43"/>
      <c r="Z498" s="43"/>
    </row>
    <row r="499" ht="15.75" customHeight="1">
      <c r="A499" s="43"/>
      <c r="B499" s="43"/>
      <c r="C499" s="43"/>
      <c r="D499" s="43"/>
      <c r="E499" s="43"/>
      <c r="F499" s="43"/>
      <c r="G499" s="43"/>
      <c r="H499" s="43"/>
      <c r="I499" s="43"/>
      <c r="J499" s="43"/>
      <c r="K499" s="43"/>
      <c r="L499" s="43"/>
      <c r="M499" s="43"/>
      <c r="N499" s="43"/>
      <c r="O499" s="43"/>
      <c r="P499" s="43"/>
      <c r="Q499" s="43"/>
      <c r="R499" s="43"/>
      <c r="S499" s="43"/>
      <c r="T499" s="43"/>
      <c r="U499" s="43"/>
      <c r="V499" s="43"/>
      <c r="W499" s="43"/>
      <c r="X499" s="43"/>
      <c r="Y499" s="43"/>
      <c r="Z499" s="43"/>
    </row>
    <row r="500" ht="15.75" customHeight="1">
      <c r="A500" s="43"/>
      <c r="B500" s="43"/>
      <c r="C500" s="43"/>
      <c r="D500" s="43"/>
      <c r="E500" s="43"/>
      <c r="F500" s="43"/>
      <c r="G500" s="43"/>
      <c r="H500" s="43"/>
      <c r="I500" s="43"/>
      <c r="J500" s="43"/>
      <c r="K500" s="43"/>
      <c r="L500" s="43"/>
      <c r="M500" s="43"/>
      <c r="N500" s="43"/>
      <c r="O500" s="43"/>
      <c r="P500" s="43"/>
      <c r="Q500" s="43"/>
      <c r="R500" s="43"/>
      <c r="S500" s="43"/>
      <c r="T500" s="43"/>
      <c r="U500" s="43"/>
      <c r="V500" s="43"/>
      <c r="W500" s="43"/>
      <c r="X500" s="43"/>
      <c r="Y500" s="43"/>
      <c r="Z500" s="43"/>
    </row>
    <row r="501" ht="15.75" customHeight="1">
      <c r="A501" s="43"/>
      <c r="B501" s="43"/>
      <c r="C501" s="43"/>
      <c r="D501" s="43"/>
      <c r="E501" s="43"/>
      <c r="F501" s="43"/>
      <c r="G501" s="43"/>
      <c r="H501" s="43"/>
      <c r="I501" s="43"/>
      <c r="J501" s="43"/>
      <c r="K501" s="43"/>
      <c r="L501" s="43"/>
      <c r="M501" s="43"/>
      <c r="N501" s="43"/>
      <c r="O501" s="43"/>
      <c r="P501" s="43"/>
      <c r="Q501" s="43"/>
      <c r="R501" s="43"/>
      <c r="S501" s="43"/>
      <c r="T501" s="43"/>
      <c r="U501" s="43"/>
      <c r="V501" s="43"/>
      <c r="W501" s="43"/>
      <c r="X501" s="43"/>
      <c r="Y501" s="43"/>
      <c r="Z501" s="43"/>
    </row>
    <row r="502" ht="15.75" customHeight="1">
      <c r="A502" s="43"/>
      <c r="B502" s="43"/>
      <c r="C502" s="43"/>
      <c r="D502" s="43"/>
      <c r="E502" s="43"/>
      <c r="F502" s="43"/>
      <c r="G502" s="43"/>
      <c r="H502" s="43"/>
      <c r="I502" s="43"/>
      <c r="J502" s="43"/>
      <c r="K502" s="43"/>
      <c r="L502" s="43"/>
      <c r="M502" s="43"/>
      <c r="N502" s="43"/>
      <c r="O502" s="43"/>
      <c r="P502" s="43"/>
      <c r="Q502" s="43"/>
      <c r="R502" s="43"/>
      <c r="S502" s="43"/>
      <c r="T502" s="43"/>
      <c r="U502" s="43"/>
      <c r="V502" s="43"/>
      <c r="W502" s="43"/>
      <c r="X502" s="43"/>
      <c r="Y502" s="43"/>
      <c r="Z502" s="43"/>
    </row>
    <row r="503" ht="15.75" customHeight="1">
      <c r="A503" s="43"/>
      <c r="B503" s="43"/>
      <c r="C503" s="43"/>
      <c r="D503" s="43"/>
      <c r="E503" s="43"/>
      <c r="F503" s="43"/>
      <c r="G503" s="43"/>
      <c r="H503" s="43"/>
      <c r="I503" s="43"/>
      <c r="J503" s="43"/>
      <c r="K503" s="43"/>
      <c r="L503" s="43"/>
      <c r="M503" s="43"/>
      <c r="N503" s="43"/>
      <c r="O503" s="43"/>
      <c r="P503" s="43"/>
      <c r="Q503" s="43"/>
      <c r="R503" s="43"/>
      <c r="S503" s="43"/>
      <c r="T503" s="43"/>
      <c r="U503" s="43"/>
      <c r="V503" s="43"/>
      <c r="W503" s="43"/>
      <c r="X503" s="43"/>
      <c r="Y503" s="43"/>
      <c r="Z503" s="43"/>
    </row>
    <row r="504" ht="15.75" customHeight="1">
      <c r="A504" s="43"/>
      <c r="B504" s="43"/>
      <c r="C504" s="43"/>
      <c r="D504" s="43"/>
      <c r="E504" s="43"/>
      <c r="F504" s="43"/>
      <c r="G504" s="43"/>
      <c r="H504" s="43"/>
      <c r="I504" s="43"/>
      <c r="J504" s="43"/>
      <c r="K504" s="43"/>
      <c r="L504" s="43"/>
      <c r="M504" s="43"/>
      <c r="N504" s="43"/>
      <c r="O504" s="43"/>
      <c r="P504" s="43"/>
      <c r="Q504" s="43"/>
      <c r="R504" s="43"/>
      <c r="S504" s="43"/>
      <c r="T504" s="43"/>
      <c r="U504" s="43"/>
      <c r="V504" s="43"/>
      <c r="W504" s="43"/>
      <c r="X504" s="43"/>
      <c r="Y504" s="43"/>
      <c r="Z504" s="43"/>
    </row>
    <row r="505" ht="15.75" customHeight="1">
      <c r="A505" s="43"/>
      <c r="B505" s="43"/>
      <c r="C505" s="43"/>
      <c r="D505" s="43"/>
      <c r="E505" s="43"/>
      <c r="F505" s="43"/>
      <c r="G505" s="43"/>
      <c r="H505" s="43"/>
      <c r="I505" s="43"/>
      <c r="J505" s="43"/>
      <c r="K505" s="43"/>
      <c r="L505" s="43"/>
      <c r="M505" s="43"/>
      <c r="N505" s="43"/>
      <c r="O505" s="43"/>
      <c r="P505" s="43"/>
      <c r="Q505" s="43"/>
      <c r="R505" s="43"/>
      <c r="S505" s="43"/>
      <c r="T505" s="43"/>
      <c r="U505" s="43"/>
      <c r="V505" s="43"/>
      <c r="W505" s="43"/>
      <c r="X505" s="43"/>
      <c r="Y505" s="43"/>
      <c r="Z505" s="43"/>
    </row>
    <row r="506" ht="15.75" customHeight="1">
      <c r="A506" s="43"/>
      <c r="B506" s="43"/>
      <c r="C506" s="43"/>
      <c r="D506" s="43"/>
      <c r="E506" s="43"/>
      <c r="F506" s="43"/>
      <c r="G506" s="43"/>
      <c r="H506" s="43"/>
      <c r="I506" s="43"/>
      <c r="J506" s="43"/>
      <c r="K506" s="43"/>
      <c r="L506" s="43"/>
      <c r="M506" s="43"/>
      <c r="N506" s="43"/>
      <c r="O506" s="43"/>
      <c r="P506" s="43"/>
      <c r="Q506" s="43"/>
      <c r="R506" s="43"/>
      <c r="S506" s="43"/>
      <c r="T506" s="43"/>
      <c r="U506" s="43"/>
      <c r="V506" s="43"/>
      <c r="W506" s="43"/>
      <c r="X506" s="43"/>
      <c r="Y506" s="43"/>
      <c r="Z506" s="43"/>
    </row>
    <row r="507" ht="15.75" customHeight="1">
      <c r="A507" s="43"/>
      <c r="B507" s="43"/>
      <c r="C507" s="43"/>
      <c r="D507" s="43"/>
      <c r="E507" s="43"/>
      <c r="F507" s="43"/>
      <c r="G507" s="43"/>
      <c r="H507" s="43"/>
      <c r="I507" s="43"/>
      <c r="J507" s="43"/>
      <c r="K507" s="43"/>
      <c r="L507" s="43"/>
      <c r="M507" s="43"/>
      <c r="N507" s="43"/>
      <c r="O507" s="43"/>
      <c r="P507" s="43"/>
      <c r="Q507" s="43"/>
      <c r="R507" s="43"/>
      <c r="S507" s="43"/>
      <c r="T507" s="43"/>
      <c r="U507" s="43"/>
      <c r="V507" s="43"/>
      <c r="W507" s="43"/>
      <c r="X507" s="43"/>
      <c r="Y507" s="43"/>
      <c r="Z507" s="43"/>
    </row>
    <row r="508" ht="15.75" customHeight="1">
      <c r="A508" s="43"/>
      <c r="B508" s="43"/>
      <c r="C508" s="43"/>
      <c r="D508" s="43"/>
      <c r="E508" s="43"/>
      <c r="F508" s="43"/>
      <c r="G508" s="43"/>
      <c r="H508" s="43"/>
      <c r="I508" s="43"/>
      <c r="J508" s="43"/>
      <c r="K508" s="43"/>
      <c r="L508" s="43"/>
      <c r="M508" s="43"/>
      <c r="N508" s="43"/>
      <c r="O508" s="43"/>
      <c r="P508" s="43"/>
      <c r="Q508" s="43"/>
      <c r="R508" s="43"/>
      <c r="S508" s="43"/>
      <c r="T508" s="43"/>
      <c r="U508" s="43"/>
      <c r="V508" s="43"/>
      <c r="W508" s="43"/>
      <c r="X508" s="43"/>
      <c r="Y508" s="43"/>
      <c r="Z508" s="43"/>
    </row>
    <row r="509" ht="15.75" customHeight="1">
      <c r="A509" s="43"/>
      <c r="B509" s="43"/>
      <c r="C509" s="43"/>
      <c r="D509" s="43"/>
      <c r="E509" s="43"/>
      <c r="F509" s="43"/>
      <c r="G509" s="43"/>
      <c r="H509" s="43"/>
      <c r="I509" s="43"/>
      <c r="J509" s="43"/>
      <c r="K509" s="43"/>
      <c r="L509" s="43"/>
      <c r="M509" s="43"/>
      <c r="N509" s="43"/>
      <c r="O509" s="43"/>
      <c r="P509" s="43"/>
      <c r="Q509" s="43"/>
      <c r="R509" s="43"/>
      <c r="S509" s="43"/>
      <c r="T509" s="43"/>
      <c r="U509" s="43"/>
      <c r="V509" s="43"/>
      <c r="W509" s="43"/>
      <c r="X509" s="43"/>
      <c r="Y509" s="43"/>
      <c r="Z509" s="43"/>
    </row>
    <row r="510" ht="15.75" customHeight="1">
      <c r="A510" s="43"/>
      <c r="B510" s="43"/>
      <c r="C510" s="43"/>
      <c r="D510" s="43"/>
      <c r="E510" s="43"/>
      <c r="F510" s="43"/>
      <c r="G510" s="43"/>
      <c r="H510" s="43"/>
      <c r="I510" s="43"/>
      <c r="J510" s="43"/>
      <c r="K510" s="43"/>
      <c r="L510" s="43"/>
      <c r="M510" s="43"/>
      <c r="N510" s="43"/>
      <c r="O510" s="43"/>
      <c r="P510" s="43"/>
      <c r="Q510" s="43"/>
      <c r="R510" s="43"/>
      <c r="S510" s="43"/>
      <c r="T510" s="43"/>
      <c r="U510" s="43"/>
      <c r="V510" s="43"/>
      <c r="W510" s="43"/>
      <c r="X510" s="43"/>
      <c r="Y510" s="43"/>
      <c r="Z510" s="43"/>
    </row>
    <row r="511" ht="15.75" customHeight="1">
      <c r="A511" s="43"/>
      <c r="B511" s="43"/>
      <c r="C511" s="43"/>
      <c r="D511" s="43"/>
      <c r="E511" s="43"/>
      <c r="F511" s="43"/>
      <c r="G511" s="43"/>
      <c r="H511" s="43"/>
      <c r="I511" s="43"/>
      <c r="J511" s="43"/>
      <c r="K511" s="43"/>
      <c r="L511" s="43"/>
      <c r="M511" s="43"/>
      <c r="N511" s="43"/>
      <c r="O511" s="43"/>
      <c r="P511" s="43"/>
      <c r="Q511" s="43"/>
      <c r="R511" s="43"/>
      <c r="S511" s="43"/>
      <c r="T511" s="43"/>
      <c r="U511" s="43"/>
      <c r="V511" s="43"/>
      <c r="W511" s="43"/>
      <c r="X511" s="43"/>
      <c r="Y511" s="43"/>
      <c r="Z511" s="43"/>
    </row>
    <row r="512" ht="15.75" customHeight="1">
      <c r="A512" s="43"/>
      <c r="B512" s="43"/>
      <c r="C512" s="43"/>
      <c r="D512" s="43"/>
      <c r="E512" s="43"/>
      <c r="F512" s="43"/>
      <c r="G512" s="43"/>
      <c r="H512" s="43"/>
      <c r="I512" s="43"/>
      <c r="J512" s="43"/>
      <c r="K512" s="43"/>
      <c r="L512" s="43"/>
      <c r="M512" s="43"/>
      <c r="N512" s="43"/>
      <c r="O512" s="43"/>
      <c r="P512" s="43"/>
      <c r="Q512" s="43"/>
      <c r="R512" s="43"/>
      <c r="S512" s="43"/>
      <c r="T512" s="43"/>
      <c r="U512" s="43"/>
      <c r="V512" s="43"/>
      <c r="W512" s="43"/>
      <c r="X512" s="43"/>
      <c r="Y512" s="43"/>
      <c r="Z512" s="43"/>
    </row>
    <row r="513" ht="15.75" customHeight="1">
      <c r="A513" s="43"/>
      <c r="B513" s="43"/>
      <c r="C513" s="43"/>
      <c r="D513" s="43"/>
      <c r="E513" s="43"/>
      <c r="F513" s="43"/>
      <c r="G513" s="43"/>
      <c r="H513" s="43"/>
      <c r="I513" s="43"/>
      <c r="J513" s="43"/>
      <c r="K513" s="43"/>
      <c r="L513" s="43"/>
      <c r="M513" s="43"/>
      <c r="N513" s="43"/>
      <c r="O513" s="43"/>
      <c r="P513" s="43"/>
      <c r="Q513" s="43"/>
      <c r="R513" s="43"/>
      <c r="S513" s="43"/>
      <c r="T513" s="43"/>
      <c r="U513" s="43"/>
      <c r="V513" s="43"/>
      <c r="W513" s="43"/>
      <c r="X513" s="43"/>
      <c r="Y513" s="43"/>
      <c r="Z513" s="43"/>
    </row>
    <row r="514" ht="15.75" customHeight="1">
      <c r="A514" s="12"/>
      <c r="B514" s="119"/>
      <c r="C514" s="7"/>
      <c r="D514" s="7"/>
      <c r="E514" s="120"/>
      <c r="F514" s="7"/>
      <c r="G514" s="7"/>
      <c r="H514" s="120"/>
      <c r="I514" s="7"/>
      <c r="J514" s="7"/>
      <c r="K514" s="120"/>
      <c r="L514" s="7"/>
      <c r="M514" s="7"/>
      <c r="N514" s="120"/>
      <c r="O514" s="7"/>
      <c r="P514" s="7"/>
      <c r="Q514" s="120"/>
      <c r="R514" s="7"/>
      <c r="S514" s="7"/>
      <c r="T514" s="7"/>
      <c r="U514" s="7"/>
      <c r="V514" s="8"/>
      <c r="W514" s="7"/>
      <c r="X514" s="43"/>
      <c r="Y514" s="43"/>
      <c r="Z514" s="43"/>
    </row>
    <row r="515" ht="15.75" customHeight="1">
      <c r="A515" s="12"/>
      <c r="B515" s="119"/>
      <c r="C515" s="7"/>
      <c r="D515" s="7"/>
      <c r="E515" s="120"/>
      <c r="F515" s="7"/>
      <c r="G515" s="7"/>
      <c r="H515" s="120"/>
      <c r="I515" s="7"/>
      <c r="J515" s="7"/>
      <c r="K515" s="120"/>
      <c r="L515" s="7"/>
      <c r="M515" s="7"/>
      <c r="N515" s="120"/>
      <c r="O515" s="7"/>
      <c r="P515" s="7"/>
      <c r="Q515" s="120"/>
      <c r="R515" s="7"/>
      <c r="S515" s="7"/>
      <c r="T515" s="7"/>
      <c r="U515" s="7"/>
      <c r="V515" s="8"/>
      <c r="W515" s="7"/>
      <c r="X515" s="43"/>
      <c r="Y515" s="43"/>
      <c r="Z515" s="43"/>
    </row>
    <row r="516" ht="15.75" customHeight="1">
      <c r="A516" s="12"/>
      <c r="B516" s="119"/>
      <c r="C516" s="7"/>
      <c r="D516" s="7"/>
      <c r="E516" s="120"/>
      <c r="F516" s="7"/>
      <c r="G516" s="7"/>
      <c r="H516" s="120"/>
      <c r="I516" s="7"/>
      <c r="J516" s="7"/>
      <c r="K516" s="120"/>
      <c r="L516" s="7"/>
      <c r="M516" s="7"/>
      <c r="N516" s="120"/>
      <c r="O516" s="7"/>
      <c r="P516" s="7"/>
      <c r="Q516" s="120"/>
      <c r="R516" s="7"/>
      <c r="S516" s="7"/>
      <c r="T516" s="7"/>
      <c r="U516" s="7"/>
      <c r="V516" s="8"/>
      <c r="W516" s="7"/>
      <c r="X516" s="43"/>
      <c r="Y516" s="43"/>
      <c r="Z516" s="43"/>
    </row>
    <row r="517" ht="15.75" customHeight="1">
      <c r="A517" s="12"/>
      <c r="B517" s="119"/>
      <c r="C517" s="7"/>
      <c r="D517" s="7"/>
      <c r="E517" s="120"/>
      <c r="F517" s="7"/>
      <c r="G517" s="7"/>
      <c r="H517" s="120"/>
      <c r="I517" s="7"/>
      <c r="J517" s="7"/>
      <c r="K517" s="120"/>
      <c r="L517" s="7"/>
      <c r="M517" s="7"/>
      <c r="N517" s="120"/>
      <c r="O517" s="7"/>
      <c r="P517" s="7"/>
      <c r="Q517" s="120"/>
      <c r="R517" s="7"/>
      <c r="S517" s="7"/>
      <c r="T517" s="7"/>
      <c r="U517" s="7"/>
      <c r="V517" s="8"/>
      <c r="W517" s="7"/>
      <c r="X517" s="43"/>
      <c r="Y517" s="43"/>
      <c r="Z517" s="43"/>
    </row>
    <row r="518" ht="15.75" customHeight="1">
      <c r="A518" s="12"/>
      <c r="B518" s="119"/>
      <c r="C518" s="7"/>
      <c r="D518" s="7"/>
      <c r="E518" s="120"/>
      <c r="F518" s="7"/>
      <c r="G518" s="7"/>
      <c r="H518" s="120"/>
      <c r="I518" s="7"/>
      <c r="J518" s="7"/>
      <c r="K518" s="120"/>
      <c r="L518" s="7"/>
      <c r="M518" s="7"/>
      <c r="N518" s="120"/>
      <c r="O518" s="7"/>
      <c r="P518" s="7"/>
      <c r="Q518" s="120"/>
      <c r="R518" s="7"/>
      <c r="S518" s="7"/>
      <c r="T518" s="7"/>
      <c r="U518" s="7"/>
      <c r="V518" s="8"/>
      <c r="W518" s="7"/>
      <c r="X518" s="43"/>
      <c r="Y518" s="43"/>
      <c r="Z518" s="43"/>
    </row>
    <row r="519" ht="15.75" customHeight="1">
      <c r="A519" s="12"/>
      <c r="B519" s="119"/>
      <c r="C519" s="7"/>
      <c r="D519" s="7"/>
      <c r="E519" s="120"/>
      <c r="F519" s="7"/>
      <c r="G519" s="7"/>
      <c r="H519" s="120"/>
      <c r="I519" s="7"/>
      <c r="J519" s="7"/>
      <c r="K519" s="120"/>
      <c r="L519" s="7"/>
      <c r="M519" s="7"/>
      <c r="N519" s="120"/>
      <c r="O519" s="7"/>
      <c r="P519" s="7"/>
      <c r="Q519" s="120"/>
      <c r="R519" s="7"/>
      <c r="S519" s="7"/>
      <c r="T519" s="7"/>
      <c r="U519" s="7"/>
      <c r="V519" s="8"/>
      <c r="W519" s="7"/>
      <c r="X519" s="43"/>
      <c r="Y519" s="43"/>
      <c r="Z519" s="43"/>
    </row>
    <row r="520" ht="15.75" customHeight="1">
      <c r="A520" s="12"/>
      <c r="B520" s="119"/>
      <c r="C520" s="7"/>
      <c r="D520" s="7"/>
      <c r="E520" s="120"/>
      <c r="F520" s="7"/>
      <c r="G520" s="7"/>
      <c r="H520" s="120"/>
      <c r="I520" s="7"/>
      <c r="J520" s="7"/>
      <c r="K520" s="120"/>
      <c r="L520" s="7"/>
      <c r="M520" s="7"/>
      <c r="N520" s="120"/>
      <c r="O520" s="7"/>
      <c r="P520" s="7"/>
      <c r="Q520" s="120"/>
      <c r="R520" s="7"/>
      <c r="S520" s="7"/>
      <c r="T520" s="7"/>
      <c r="U520" s="7"/>
      <c r="V520" s="8"/>
      <c r="W520" s="7"/>
      <c r="X520" s="43"/>
      <c r="Y520" s="43"/>
      <c r="Z520" s="43"/>
    </row>
    <row r="521" ht="15.75" customHeight="1">
      <c r="A521" s="12"/>
      <c r="B521" s="119"/>
      <c r="C521" s="7"/>
      <c r="D521" s="7"/>
      <c r="E521" s="120"/>
      <c r="F521" s="7"/>
      <c r="G521" s="7"/>
      <c r="H521" s="120"/>
      <c r="I521" s="7"/>
      <c r="J521" s="7"/>
      <c r="K521" s="120"/>
      <c r="L521" s="7"/>
      <c r="M521" s="7"/>
      <c r="N521" s="120"/>
      <c r="O521" s="7"/>
      <c r="P521" s="7"/>
      <c r="Q521" s="120"/>
      <c r="R521" s="7"/>
      <c r="S521" s="7"/>
      <c r="T521" s="7"/>
      <c r="U521" s="7"/>
      <c r="V521" s="8"/>
      <c r="W521" s="7"/>
      <c r="X521" s="43"/>
      <c r="Y521" s="43"/>
      <c r="Z521" s="43"/>
    </row>
    <row r="522" ht="15.75" customHeight="1">
      <c r="A522" s="12"/>
      <c r="B522" s="119"/>
      <c r="C522" s="7"/>
      <c r="D522" s="7"/>
      <c r="E522" s="120"/>
      <c r="F522" s="7"/>
      <c r="G522" s="7"/>
      <c r="H522" s="120"/>
      <c r="I522" s="7"/>
      <c r="J522" s="7"/>
      <c r="K522" s="120"/>
      <c r="L522" s="7"/>
      <c r="M522" s="7"/>
      <c r="N522" s="120"/>
      <c r="O522" s="7"/>
      <c r="P522" s="7"/>
      <c r="Q522" s="120"/>
      <c r="R522" s="7"/>
      <c r="S522" s="7"/>
      <c r="T522" s="7"/>
      <c r="U522" s="7"/>
      <c r="V522" s="8"/>
      <c r="W522" s="7"/>
      <c r="X522" s="43"/>
      <c r="Y522" s="43"/>
      <c r="Z522" s="43"/>
    </row>
    <row r="523" ht="15.75" customHeight="1">
      <c r="A523" s="12"/>
      <c r="B523" s="119"/>
      <c r="C523" s="7"/>
      <c r="D523" s="7"/>
      <c r="E523" s="120"/>
      <c r="F523" s="7"/>
      <c r="G523" s="7"/>
      <c r="H523" s="120"/>
      <c r="I523" s="7"/>
      <c r="J523" s="7"/>
      <c r="K523" s="120"/>
      <c r="L523" s="7"/>
      <c r="M523" s="7"/>
      <c r="N523" s="120"/>
      <c r="O523" s="7"/>
      <c r="P523" s="7"/>
      <c r="Q523" s="120"/>
      <c r="R523" s="7"/>
      <c r="S523" s="7"/>
      <c r="T523" s="7"/>
      <c r="U523" s="7"/>
      <c r="V523" s="8"/>
      <c r="W523" s="7"/>
      <c r="X523" s="43"/>
      <c r="Y523" s="43"/>
      <c r="Z523" s="43"/>
    </row>
    <row r="524" ht="15.75" customHeight="1">
      <c r="A524" s="12"/>
      <c r="B524" s="119"/>
      <c r="C524" s="7"/>
      <c r="D524" s="7"/>
      <c r="E524" s="120"/>
      <c r="F524" s="7"/>
      <c r="G524" s="7"/>
      <c r="H524" s="120"/>
      <c r="I524" s="7"/>
      <c r="J524" s="7"/>
      <c r="K524" s="120"/>
      <c r="L524" s="7"/>
      <c r="M524" s="7"/>
      <c r="N524" s="120"/>
      <c r="O524" s="7"/>
      <c r="P524" s="7"/>
      <c r="Q524" s="120"/>
      <c r="R524" s="7"/>
      <c r="S524" s="7"/>
      <c r="T524" s="7"/>
      <c r="U524" s="7"/>
      <c r="V524" s="8"/>
      <c r="W524" s="7"/>
      <c r="X524" s="43"/>
      <c r="Y524" s="43"/>
      <c r="Z524" s="43"/>
    </row>
    <row r="525" ht="15.75" customHeight="1">
      <c r="A525" s="12"/>
      <c r="B525" s="119"/>
      <c r="C525" s="7"/>
      <c r="D525" s="7"/>
      <c r="E525" s="120"/>
      <c r="F525" s="7"/>
      <c r="G525" s="7"/>
      <c r="H525" s="120"/>
      <c r="I525" s="7"/>
      <c r="J525" s="7"/>
      <c r="K525" s="120"/>
      <c r="L525" s="7"/>
      <c r="M525" s="7"/>
      <c r="N525" s="120"/>
      <c r="O525" s="7"/>
      <c r="P525" s="7"/>
      <c r="Q525" s="120"/>
      <c r="R525" s="7"/>
      <c r="S525" s="7"/>
      <c r="T525" s="7"/>
      <c r="U525" s="7"/>
      <c r="V525" s="8"/>
      <c r="W525" s="7"/>
      <c r="X525" s="43"/>
      <c r="Y525" s="43"/>
      <c r="Z525" s="43"/>
    </row>
    <row r="526" ht="15.75" customHeight="1">
      <c r="A526" s="12"/>
      <c r="B526" s="119"/>
      <c r="C526" s="7"/>
      <c r="D526" s="7"/>
      <c r="E526" s="120"/>
      <c r="F526" s="7"/>
      <c r="G526" s="7"/>
      <c r="H526" s="120"/>
      <c r="I526" s="7"/>
      <c r="J526" s="7"/>
      <c r="K526" s="120"/>
      <c r="L526" s="7"/>
      <c r="M526" s="7"/>
      <c r="N526" s="120"/>
      <c r="O526" s="7"/>
      <c r="P526" s="7"/>
      <c r="Q526" s="120"/>
      <c r="R526" s="7"/>
      <c r="S526" s="7"/>
      <c r="T526" s="7"/>
      <c r="U526" s="7"/>
      <c r="V526" s="8"/>
      <c r="W526" s="7"/>
      <c r="X526" s="43"/>
      <c r="Y526" s="43"/>
      <c r="Z526" s="43"/>
    </row>
    <row r="527" ht="15.75" customHeight="1">
      <c r="A527" s="12"/>
      <c r="B527" s="119"/>
      <c r="C527" s="7"/>
      <c r="D527" s="7"/>
      <c r="E527" s="120"/>
      <c r="F527" s="7"/>
      <c r="G527" s="7"/>
      <c r="H527" s="120"/>
      <c r="I527" s="7"/>
      <c r="J527" s="7"/>
      <c r="K527" s="120"/>
      <c r="L527" s="7"/>
      <c r="M527" s="7"/>
      <c r="N527" s="120"/>
      <c r="O527" s="7"/>
      <c r="P527" s="7"/>
      <c r="Q527" s="120"/>
      <c r="R527" s="7"/>
      <c r="S527" s="7"/>
      <c r="T527" s="7"/>
      <c r="U527" s="7"/>
      <c r="V527" s="8"/>
      <c r="W527" s="7"/>
      <c r="X527" s="43"/>
      <c r="Y527" s="43"/>
      <c r="Z527" s="43"/>
    </row>
    <row r="528" ht="15.75" customHeight="1">
      <c r="A528" s="12"/>
      <c r="B528" s="119"/>
      <c r="C528" s="7"/>
      <c r="D528" s="7"/>
      <c r="E528" s="120"/>
      <c r="F528" s="7"/>
      <c r="G528" s="7"/>
      <c r="H528" s="120"/>
      <c r="I528" s="7"/>
      <c r="J528" s="7"/>
      <c r="K528" s="120"/>
      <c r="L528" s="7"/>
      <c r="M528" s="7"/>
      <c r="N528" s="120"/>
      <c r="O528" s="7"/>
      <c r="P528" s="7"/>
      <c r="Q528" s="120"/>
      <c r="R528" s="7"/>
      <c r="S528" s="7"/>
      <c r="T528" s="7"/>
      <c r="U528" s="7"/>
      <c r="V528" s="8"/>
      <c r="W528" s="7"/>
      <c r="X528" s="43"/>
      <c r="Y528" s="43"/>
      <c r="Z528" s="43"/>
    </row>
    <row r="529" ht="15.75" customHeight="1">
      <c r="A529" s="12"/>
      <c r="B529" s="119"/>
      <c r="C529" s="7"/>
      <c r="D529" s="7"/>
      <c r="E529" s="120"/>
      <c r="F529" s="7"/>
      <c r="G529" s="7"/>
      <c r="H529" s="120"/>
      <c r="I529" s="7"/>
      <c r="J529" s="7"/>
      <c r="K529" s="120"/>
      <c r="L529" s="7"/>
      <c r="M529" s="7"/>
      <c r="N529" s="120"/>
      <c r="O529" s="7"/>
      <c r="P529" s="7"/>
      <c r="Q529" s="120"/>
      <c r="R529" s="7"/>
      <c r="S529" s="7"/>
      <c r="T529" s="7"/>
      <c r="U529" s="7"/>
      <c r="V529" s="8"/>
      <c r="W529" s="7"/>
      <c r="X529" s="43"/>
      <c r="Y529" s="43"/>
      <c r="Z529" s="43"/>
    </row>
    <row r="530" ht="15.75" customHeight="1">
      <c r="A530" s="12"/>
      <c r="B530" s="119"/>
      <c r="C530" s="7"/>
      <c r="D530" s="7"/>
      <c r="E530" s="120"/>
      <c r="F530" s="7"/>
      <c r="G530" s="7"/>
      <c r="H530" s="120"/>
      <c r="I530" s="7"/>
      <c r="J530" s="7"/>
      <c r="K530" s="120"/>
      <c r="L530" s="7"/>
      <c r="M530" s="7"/>
      <c r="N530" s="120"/>
      <c r="O530" s="7"/>
      <c r="P530" s="7"/>
      <c r="Q530" s="120"/>
      <c r="R530" s="7"/>
      <c r="S530" s="7"/>
      <c r="T530" s="7"/>
      <c r="U530" s="7"/>
      <c r="V530" s="8"/>
      <c r="W530" s="7"/>
      <c r="X530" s="43"/>
      <c r="Y530" s="43"/>
      <c r="Z530" s="43"/>
    </row>
    <row r="531" ht="15.75" customHeight="1">
      <c r="A531" s="12"/>
      <c r="B531" s="119"/>
      <c r="C531" s="7"/>
      <c r="D531" s="7"/>
      <c r="E531" s="120"/>
      <c r="F531" s="7"/>
      <c r="G531" s="7"/>
      <c r="H531" s="120"/>
      <c r="I531" s="7"/>
      <c r="J531" s="7"/>
      <c r="K531" s="120"/>
      <c r="L531" s="7"/>
      <c r="M531" s="7"/>
      <c r="N531" s="120"/>
      <c r="O531" s="7"/>
      <c r="P531" s="7"/>
      <c r="Q531" s="120"/>
      <c r="R531" s="7"/>
      <c r="S531" s="7"/>
      <c r="T531" s="7"/>
      <c r="U531" s="7"/>
      <c r="V531" s="8"/>
      <c r="W531" s="7"/>
      <c r="X531" s="43"/>
      <c r="Y531" s="43"/>
      <c r="Z531" s="43"/>
    </row>
    <row r="532" ht="15.75" customHeight="1">
      <c r="A532" s="12"/>
      <c r="B532" s="119"/>
      <c r="C532" s="7"/>
      <c r="D532" s="7"/>
      <c r="E532" s="120"/>
      <c r="F532" s="7"/>
      <c r="G532" s="7"/>
      <c r="H532" s="120"/>
      <c r="I532" s="7"/>
      <c r="J532" s="7"/>
      <c r="K532" s="120"/>
      <c r="L532" s="7"/>
      <c r="M532" s="7"/>
      <c r="N532" s="120"/>
      <c r="O532" s="7"/>
      <c r="P532" s="7"/>
      <c r="Q532" s="120"/>
      <c r="R532" s="7"/>
      <c r="S532" s="7"/>
      <c r="T532" s="7"/>
      <c r="U532" s="7"/>
      <c r="V532" s="8"/>
      <c r="W532" s="7"/>
      <c r="X532" s="43"/>
      <c r="Y532" s="43"/>
      <c r="Z532" s="43"/>
    </row>
    <row r="533" ht="15.75" customHeight="1">
      <c r="A533" s="12"/>
      <c r="B533" s="119"/>
      <c r="C533" s="7"/>
      <c r="D533" s="7"/>
      <c r="E533" s="120"/>
      <c r="F533" s="7"/>
      <c r="G533" s="7"/>
      <c r="H533" s="120"/>
      <c r="I533" s="7"/>
      <c r="J533" s="7"/>
      <c r="K533" s="120"/>
      <c r="L533" s="7"/>
      <c r="M533" s="7"/>
      <c r="N533" s="120"/>
      <c r="O533" s="7"/>
      <c r="P533" s="7"/>
      <c r="Q533" s="120"/>
      <c r="R533" s="7"/>
      <c r="S533" s="7"/>
      <c r="T533" s="7"/>
      <c r="U533" s="7"/>
      <c r="V533" s="8"/>
      <c r="W533" s="7"/>
      <c r="X533" s="43"/>
      <c r="Y533" s="43"/>
      <c r="Z533" s="43"/>
    </row>
    <row r="534" ht="15.75" customHeight="1">
      <c r="A534" s="12"/>
      <c r="B534" s="119"/>
      <c r="C534" s="7"/>
      <c r="D534" s="7"/>
      <c r="E534" s="120"/>
      <c r="F534" s="7"/>
      <c r="G534" s="7"/>
      <c r="H534" s="120"/>
      <c r="I534" s="7"/>
      <c r="J534" s="7"/>
      <c r="K534" s="120"/>
      <c r="L534" s="7"/>
      <c r="M534" s="7"/>
      <c r="N534" s="120"/>
      <c r="O534" s="7"/>
      <c r="P534" s="7"/>
      <c r="Q534" s="120"/>
      <c r="R534" s="7"/>
      <c r="S534" s="7"/>
      <c r="T534" s="7"/>
      <c r="U534" s="7"/>
      <c r="V534" s="8"/>
      <c r="W534" s="7"/>
      <c r="X534" s="43"/>
      <c r="Y534" s="43"/>
      <c r="Z534" s="43"/>
    </row>
    <row r="535" ht="15.75" customHeight="1">
      <c r="A535" s="12"/>
      <c r="B535" s="119"/>
      <c r="C535" s="7"/>
      <c r="D535" s="7"/>
      <c r="E535" s="120"/>
      <c r="F535" s="7"/>
      <c r="G535" s="7"/>
      <c r="H535" s="120"/>
      <c r="I535" s="7"/>
      <c r="J535" s="7"/>
      <c r="K535" s="120"/>
      <c r="L535" s="7"/>
      <c r="M535" s="7"/>
      <c r="N535" s="120"/>
      <c r="O535" s="7"/>
      <c r="P535" s="7"/>
      <c r="Q535" s="120"/>
      <c r="R535" s="7"/>
      <c r="S535" s="7"/>
      <c r="T535" s="7"/>
      <c r="U535" s="7"/>
      <c r="V535" s="8"/>
      <c r="W535" s="7"/>
      <c r="X535" s="43"/>
      <c r="Y535" s="43"/>
      <c r="Z535" s="43"/>
    </row>
    <row r="536" ht="15.75" customHeight="1">
      <c r="A536" s="12"/>
      <c r="B536" s="119"/>
      <c r="C536" s="7"/>
      <c r="D536" s="7"/>
      <c r="E536" s="120"/>
      <c r="F536" s="7"/>
      <c r="G536" s="7"/>
      <c r="H536" s="120"/>
      <c r="I536" s="7"/>
      <c r="J536" s="7"/>
      <c r="K536" s="120"/>
      <c r="L536" s="7"/>
      <c r="M536" s="7"/>
      <c r="N536" s="120"/>
      <c r="O536" s="7"/>
      <c r="P536" s="7"/>
      <c r="Q536" s="120"/>
      <c r="R536" s="7"/>
      <c r="S536" s="7"/>
      <c r="T536" s="7"/>
      <c r="U536" s="7"/>
      <c r="V536" s="8"/>
      <c r="W536" s="7"/>
      <c r="X536" s="43"/>
      <c r="Y536" s="43"/>
      <c r="Z536" s="43"/>
    </row>
    <row r="537" ht="15.75" customHeight="1">
      <c r="A537" s="12"/>
      <c r="B537" s="119"/>
      <c r="C537" s="7"/>
      <c r="D537" s="7"/>
      <c r="E537" s="120"/>
      <c r="F537" s="7"/>
      <c r="G537" s="7"/>
      <c r="H537" s="120"/>
      <c r="I537" s="7"/>
      <c r="J537" s="7"/>
      <c r="K537" s="120"/>
      <c r="L537" s="7"/>
      <c r="M537" s="7"/>
      <c r="N537" s="120"/>
      <c r="O537" s="7"/>
      <c r="P537" s="7"/>
      <c r="Q537" s="120"/>
      <c r="R537" s="7"/>
      <c r="S537" s="7"/>
      <c r="T537" s="7"/>
      <c r="U537" s="7"/>
      <c r="V537" s="8"/>
      <c r="W537" s="7"/>
      <c r="X537" s="43"/>
      <c r="Y537" s="43"/>
      <c r="Z537" s="43"/>
    </row>
    <row r="538" ht="15.75" customHeight="1">
      <c r="A538" s="12"/>
      <c r="B538" s="119"/>
      <c r="C538" s="7"/>
      <c r="D538" s="7"/>
      <c r="E538" s="120"/>
      <c r="F538" s="7"/>
      <c r="G538" s="7"/>
      <c r="H538" s="120"/>
      <c r="I538" s="7"/>
      <c r="J538" s="7"/>
      <c r="K538" s="120"/>
      <c r="L538" s="7"/>
      <c r="M538" s="7"/>
      <c r="N538" s="120"/>
      <c r="O538" s="7"/>
      <c r="P538" s="7"/>
      <c r="Q538" s="120"/>
      <c r="R538" s="7"/>
      <c r="S538" s="7"/>
      <c r="T538" s="7"/>
      <c r="U538" s="7"/>
      <c r="V538" s="8"/>
      <c r="W538" s="7"/>
      <c r="X538" s="43"/>
      <c r="Y538" s="43"/>
      <c r="Z538" s="43"/>
    </row>
    <row r="539" ht="15.75" customHeight="1">
      <c r="A539" s="12"/>
      <c r="B539" s="119"/>
      <c r="C539" s="7"/>
      <c r="D539" s="7"/>
      <c r="E539" s="120"/>
      <c r="F539" s="7"/>
      <c r="G539" s="7"/>
      <c r="H539" s="120"/>
      <c r="I539" s="7"/>
      <c r="J539" s="7"/>
      <c r="K539" s="120"/>
      <c r="L539" s="7"/>
      <c r="M539" s="7"/>
      <c r="N539" s="120"/>
      <c r="O539" s="7"/>
      <c r="P539" s="7"/>
      <c r="Q539" s="120"/>
      <c r="R539" s="7"/>
      <c r="S539" s="7"/>
      <c r="T539" s="7"/>
      <c r="U539" s="7"/>
      <c r="V539" s="8"/>
      <c r="W539" s="7"/>
      <c r="X539" s="43"/>
      <c r="Y539" s="43"/>
      <c r="Z539" s="43"/>
    </row>
    <row r="540" ht="15.75" customHeight="1">
      <c r="A540" s="12"/>
      <c r="B540" s="119"/>
      <c r="C540" s="7"/>
      <c r="D540" s="7"/>
      <c r="E540" s="120"/>
      <c r="F540" s="7"/>
      <c r="G540" s="7"/>
      <c r="H540" s="120"/>
      <c r="I540" s="7"/>
      <c r="J540" s="7"/>
      <c r="K540" s="120"/>
      <c r="L540" s="7"/>
      <c r="M540" s="7"/>
      <c r="N540" s="120"/>
      <c r="O540" s="7"/>
      <c r="P540" s="7"/>
      <c r="Q540" s="120"/>
      <c r="R540" s="7"/>
      <c r="S540" s="7"/>
      <c r="T540" s="7"/>
      <c r="U540" s="7"/>
      <c r="V540" s="8"/>
      <c r="W540" s="7"/>
      <c r="X540" s="43"/>
      <c r="Y540" s="43"/>
      <c r="Z540" s="43"/>
    </row>
    <row r="541" ht="15.75" customHeight="1">
      <c r="A541" s="12"/>
      <c r="B541" s="119"/>
      <c r="C541" s="7"/>
      <c r="D541" s="7"/>
      <c r="E541" s="120"/>
      <c r="F541" s="7"/>
      <c r="G541" s="7"/>
      <c r="H541" s="120"/>
      <c r="I541" s="7"/>
      <c r="J541" s="7"/>
      <c r="K541" s="120"/>
      <c r="L541" s="7"/>
      <c r="M541" s="7"/>
      <c r="N541" s="120"/>
      <c r="O541" s="7"/>
      <c r="P541" s="7"/>
      <c r="Q541" s="120"/>
      <c r="R541" s="7"/>
      <c r="S541" s="7"/>
      <c r="T541" s="7"/>
      <c r="U541" s="7"/>
      <c r="V541" s="8"/>
      <c r="W541" s="7"/>
      <c r="X541" s="43"/>
      <c r="Y541" s="43"/>
      <c r="Z541" s="43"/>
    </row>
    <row r="542" ht="15.75" customHeight="1">
      <c r="A542" s="12"/>
      <c r="B542" s="119"/>
      <c r="C542" s="7"/>
      <c r="D542" s="7"/>
      <c r="E542" s="120"/>
      <c r="F542" s="7"/>
      <c r="G542" s="7"/>
      <c r="H542" s="120"/>
      <c r="I542" s="7"/>
      <c r="J542" s="7"/>
      <c r="K542" s="120"/>
      <c r="L542" s="7"/>
      <c r="M542" s="7"/>
      <c r="N542" s="120"/>
      <c r="O542" s="7"/>
      <c r="P542" s="7"/>
      <c r="Q542" s="120"/>
      <c r="R542" s="7"/>
      <c r="S542" s="7"/>
      <c r="T542" s="7"/>
      <c r="U542" s="7"/>
      <c r="V542" s="8"/>
      <c r="W542" s="7"/>
      <c r="X542" s="43"/>
      <c r="Y542" s="43"/>
      <c r="Z542" s="43"/>
    </row>
    <row r="543" ht="15.75" customHeight="1">
      <c r="A543" s="12"/>
      <c r="B543" s="119"/>
      <c r="C543" s="7"/>
      <c r="D543" s="7"/>
      <c r="E543" s="120"/>
      <c r="F543" s="7"/>
      <c r="G543" s="7"/>
      <c r="H543" s="120"/>
      <c r="I543" s="7"/>
      <c r="J543" s="7"/>
      <c r="K543" s="120"/>
      <c r="L543" s="7"/>
      <c r="M543" s="7"/>
      <c r="N543" s="120"/>
      <c r="O543" s="7"/>
      <c r="P543" s="7"/>
      <c r="Q543" s="120"/>
      <c r="R543" s="7"/>
      <c r="S543" s="7"/>
      <c r="T543" s="7"/>
      <c r="U543" s="7"/>
      <c r="V543" s="8"/>
      <c r="W543" s="7"/>
      <c r="X543" s="43"/>
      <c r="Y543" s="43"/>
      <c r="Z543" s="43"/>
    </row>
    <row r="544" ht="15.75" customHeight="1">
      <c r="A544" s="12"/>
      <c r="B544" s="119"/>
      <c r="C544" s="7"/>
      <c r="D544" s="7"/>
      <c r="E544" s="120"/>
      <c r="F544" s="7"/>
      <c r="G544" s="7"/>
      <c r="H544" s="120"/>
      <c r="I544" s="7"/>
      <c r="J544" s="7"/>
      <c r="K544" s="120"/>
      <c r="L544" s="7"/>
      <c r="M544" s="7"/>
      <c r="N544" s="120"/>
      <c r="O544" s="7"/>
      <c r="P544" s="7"/>
      <c r="Q544" s="120"/>
      <c r="R544" s="7"/>
      <c r="S544" s="7"/>
      <c r="T544" s="7"/>
      <c r="U544" s="7"/>
      <c r="V544" s="8"/>
      <c r="W544" s="7"/>
      <c r="X544" s="43"/>
      <c r="Y544" s="43"/>
      <c r="Z544" s="43"/>
    </row>
    <row r="545" ht="15.75" customHeight="1">
      <c r="A545" s="12"/>
      <c r="B545" s="119"/>
      <c r="C545" s="7"/>
      <c r="D545" s="7"/>
      <c r="E545" s="120"/>
      <c r="F545" s="7"/>
      <c r="G545" s="7"/>
      <c r="H545" s="120"/>
      <c r="I545" s="7"/>
      <c r="J545" s="7"/>
      <c r="K545" s="120"/>
      <c r="L545" s="7"/>
      <c r="M545" s="7"/>
      <c r="N545" s="120"/>
      <c r="O545" s="7"/>
      <c r="P545" s="7"/>
      <c r="Q545" s="120"/>
      <c r="R545" s="7"/>
      <c r="S545" s="7"/>
      <c r="T545" s="7"/>
      <c r="U545" s="7"/>
      <c r="V545" s="8"/>
      <c r="W545" s="7"/>
      <c r="X545" s="43"/>
      <c r="Y545" s="43"/>
      <c r="Z545" s="43"/>
    </row>
    <row r="546" ht="15.75" customHeight="1">
      <c r="A546" s="12"/>
      <c r="B546" s="119"/>
      <c r="C546" s="7"/>
      <c r="D546" s="7"/>
      <c r="E546" s="120"/>
      <c r="F546" s="7"/>
      <c r="G546" s="7"/>
      <c r="H546" s="120"/>
      <c r="I546" s="7"/>
      <c r="J546" s="7"/>
      <c r="K546" s="120"/>
      <c r="L546" s="7"/>
      <c r="M546" s="7"/>
      <c r="N546" s="120"/>
      <c r="O546" s="7"/>
      <c r="P546" s="7"/>
      <c r="Q546" s="120"/>
      <c r="R546" s="7"/>
      <c r="S546" s="7"/>
      <c r="T546" s="7"/>
      <c r="U546" s="7"/>
      <c r="V546" s="8"/>
      <c r="W546" s="7"/>
      <c r="X546" s="43"/>
      <c r="Y546" s="43"/>
      <c r="Z546" s="43"/>
    </row>
    <row r="547" ht="15.75" customHeight="1">
      <c r="A547" s="12"/>
      <c r="B547" s="119"/>
      <c r="C547" s="7"/>
      <c r="D547" s="7"/>
      <c r="E547" s="120"/>
      <c r="F547" s="7"/>
      <c r="G547" s="7"/>
      <c r="H547" s="120"/>
      <c r="I547" s="7"/>
      <c r="J547" s="7"/>
      <c r="K547" s="120"/>
      <c r="L547" s="7"/>
      <c r="M547" s="7"/>
      <c r="N547" s="120"/>
      <c r="O547" s="7"/>
      <c r="P547" s="7"/>
      <c r="Q547" s="120"/>
      <c r="R547" s="7"/>
      <c r="S547" s="7"/>
      <c r="T547" s="7"/>
      <c r="U547" s="7"/>
      <c r="V547" s="8"/>
      <c r="W547" s="7"/>
      <c r="X547" s="43"/>
      <c r="Y547" s="43"/>
      <c r="Z547" s="43"/>
    </row>
    <row r="548" ht="15.75" customHeight="1">
      <c r="A548" s="12"/>
      <c r="B548" s="119"/>
      <c r="C548" s="7"/>
      <c r="D548" s="7"/>
      <c r="E548" s="120"/>
      <c r="F548" s="7"/>
      <c r="G548" s="7"/>
      <c r="H548" s="120"/>
      <c r="I548" s="7"/>
      <c r="J548" s="7"/>
      <c r="K548" s="120"/>
      <c r="L548" s="7"/>
      <c r="M548" s="7"/>
      <c r="N548" s="120"/>
      <c r="O548" s="7"/>
      <c r="P548" s="7"/>
      <c r="Q548" s="120"/>
      <c r="R548" s="7"/>
      <c r="S548" s="7"/>
      <c r="T548" s="7"/>
      <c r="U548" s="7"/>
      <c r="V548" s="8"/>
      <c r="W548" s="7"/>
      <c r="X548" s="43"/>
      <c r="Y548" s="43"/>
      <c r="Z548" s="43"/>
    </row>
    <row r="549" ht="15.75" customHeight="1">
      <c r="A549" s="12"/>
      <c r="B549" s="119"/>
      <c r="C549" s="7"/>
      <c r="D549" s="7"/>
      <c r="E549" s="120"/>
      <c r="F549" s="7"/>
      <c r="G549" s="7"/>
      <c r="H549" s="120"/>
      <c r="I549" s="7"/>
      <c r="J549" s="7"/>
      <c r="K549" s="120"/>
      <c r="L549" s="7"/>
      <c r="M549" s="7"/>
      <c r="N549" s="120"/>
      <c r="O549" s="7"/>
      <c r="P549" s="7"/>
      <c r="Q549" s="120"/>
      <c r="R549" s="7"/>
      <c r="S549" s="7"/>
      <c r="T549" s="7"/>
      <c r="U549" s="7"/>
      <c r="V549" s="8"/>
      <c r="W549" s="7"/>
      <c r="X549" s="43"/>
      <c r="Y549" s="43"/>
      <c r="Z549" s="43"/>
    </row>
    <row r="550" ht="15.75" customHeight="1">
      <c r="A550" s="12"/>
      <c r="B550" s="119"/>
      <c r="C550" s="7"/>
      <c r="D550" s="7"/>
      <c r="E550" s="120"/>
      <c r="F550" s="7"/>
      <c r="G550" s="7"/>
      <c r="H550" s="120"/>
      <c r="I550" s="7"/>
      <c r="J550" s="7"/>
      <c r="K550" s="120"/>
      <c r="L550" s="7"/>
      <c r="M550" s="7"/>
      <c r="N550" s="120"/>
      <c r="O550" s="7"/>
      <c r="P550" s="7"/>
      <c r="Q550" s="120"/>
      <c r="R550" s="7"/>
      <c r="S550" s="7"/>
      <c r="T550" s="7"/>
      <c r="U550" s="7"/>
      <c r="V550" s="8"/>
      <c r="W550" s="7"/>
      <c r="X550" s="43"/>
      <c r="Y550" s="43"/>
      <c r="Z550" s="43"/>
    </row>
    <row r="551" ht="15.75" customHeight="1">
      <c r="A551" s="12"/>
      <c r="B551" s="119"/>
      <c r="C551" s="7"/>
      <c r="D551" s="7"/>
      <c r="E551" s="120"/>
      <c r="F551" s="7"/>
      <c r="G551" s="7"/>
      <c r="H551" s="120"/>
      <c r="I551" s="7"/>
      <c r="J551" s="7"/>
      <c r="K551" s="120"/>
      <c r="L551" s="7"/>
      <c r="M551" s="7"/>
      <c r="N551" s="120"/>
      <c r="O551" s="7"/>
      <c r="P551" s="7"/>
      <c r="Q551" s="120"/>
      <c r="R551" s="7"/>
      <c r="S551" s="7"/>
      <c r="T551" s="7"/>
      <c r="U551" s="7"/>
      <c r="V551" s="8"/>
      <c r="W551" s="7"/>
      <c r="X551" s="43"/>
      <c r="Y551" s="43"/>
      <c r="Z551" s="43"/>
    </row>
    <row r="552" ht="15.75" customHeight="1">
      <c r="A552" s="12"/>
      <c r="B552" s="119"/>
      <c r="C552" s="7"/>
      <c r="D552" s="7"/>
      <c r="E552" s="120"/>
      <c r="F552" s="7"/>
      <c r="G552" s="7"/>
      <c r="H552" s="120"/>
      <c r="I552" s="7"/>
      <c r="J552" s="7"/>
      <c r="K552" s="120"/>
      <c r="L552" s="7"/>
      <c r="M552" s="7"/>
      <c r="N552" s="120"/>
      <c r="O552" s="7"/>
      <c r="P552" s="7"/>
      <c r="Q552" s="120"/>
      <c r="R552" s="7"/>
      <c r="S552" s="7"/>
      <c r="T552" s="7"/>
      <c r="U552" s="7"/>
      <c r="V552" s="8"/>
      <c r="W552" s="7"/>
      <c r="X552" s="43"/>
      <c r="Y552" s="43"/>
      <c r="Z552" s="43"/>
    </row>
    <row r="553" ht="15.75" customHeight="1">
      <c r="A553" s="12"/>
      <c r="B553" s="119"/>
      <c r="C553" s="7"/>
      <c r="D553" s="7"/>
      <c r="E553" s="120"/>
      <c r="F553" s="7"/>
      <c r="G553" s="7"/>
      <c r="H553" s="120"/>
      <c r="I553" s="7"/>
      <c r="J553" s="7"/>
      <c r="K553" s="120"/>
      <c r="L553" s="7"/>
      <c r="M553" s="7"/>
      <c r="N553" s="120"/>
      <c r="O553" s="7"/>
      <c r="P553" s="7"/>
      <c r="Q553" s="120"/>
      <c r="R553" s="7"/>
      <c r="S553" s="7"/>
      <c r="T553" s="7"/>
      <c r="U553" s="7"/>
      <c r="V553" s="8"/>
      <c r="W553" s="7"/>
      <c r="X553" s="43"/>
      <c r="Y553" s="43"/>
      <c r="Z553" s="43"/>
    </row>
    <row r="554" ht="15.75" customHeight="1">
      <c r="A554" s="12"/>
      <c r="B554" s="119"/>
      <c r="C554" s="7"/>
      <c r="D554" s="7"/>
      <c r="E554" s="120"/>
      <c r="F554" s="7"/>
      <c r="G554" s="7"/>
      <c r="H554" s="120"/>
      <c r="I554" s="7"/>
      <c r="J554" s="7"/>
      <c r="K554" s="120"/>
      <c r="L554" s="7"/>
      <c r="M554" s="7"/>
      <c r="N554" s="120"/>
      <c r="O554" s="7"/>
      <c r="P554" s="7"/>
      <c r="Q554" s="120"/>
      <c r="R554" s="7"/>
      <c r="S554" s="7"/>
      <c r="T554" s="7"/>
      <c r="U554" s="7"/>
      <c r="V554" s="8"/>
      <c r="W554" s="7"/>
      <c r="X554" s="43"/>
      <c r="Y554" s="43"/>
      <c r="Z554" s="43"/>
    </row>
    <row r="555" ht="15.75" customHeight="1">
      <c r="A555" s="12"/>
      <c r="B555" s="119"/>
      <c r="C555" s="7"/>
      <c r="D555" s="7"/>
      <c r="E555" s="120"/>
      <c r="F555" s="7"/>
      <c r="G555" s="7"/>
      <c r="H555" s="120"/>
      <c r="I555" s="7"/>
      <c r="J555" s="7"/>
      <c r="K555" s="120"/>
      <c r="L555" s="7"/>
      <c r="M555" s="7"/>
      <c r="N555" s="120"/>
      <c r="O555" s="7"/>
      <c r="P555" s="7"/>
      <c r="Q555" s="120"/>
      <c r="R555" s="7"/>
      <c r="S555" s="7"/>
      <c r="T555" s="7"/>
      <c r="U555" s="7"/>
      <c r="V555" s="8"/>
      <c r="W555" s="7"/>
      <c r="X555" s="43"/>
      <c r="Y555" s="43"/>
      <c r="Z555" s="43"/>
    </row>
    <row r="556" ht="15.75" customHeight="1">
      <c r="A556" s="12"/>
      <c r="B556" s="119"/>
      <c r="C556" s="7"/>
      <c r="D556" s="7"/>
      <c r="E556" s="120"/>
      <c r="F556" s="7"/>
      <c r="G556" s="7"/>
      <c r="H556" s="120"/>
      <c r="I556" s="7"/>
      <c r="J556" s="7"/>
      <c r="K556" s="120"/>
      <c r="L556" s="7"/>
      <c r="M556" s="7"/>
      <c r="N556" s="120"/>
      <c r="O556" s="7"/>
      <c r="P556" s="7"/>
      <c r="Q556" s="120"/>
      <c r="R556" s="7"/>
      <c r="S556" s="7"/>
      <c r="T556" s="7"/>
      <c r="U556" s="7"/>
      <c r="V556" s="8"/>
      <c r="W556" s="7"/>
      <c r="X556" s="43"/>
      <c r="Y556" s="43"/>
      <c r="Z556" s="43"/>
    </row>
    <row r="557" ht="15.75" customHeight="1">
      <c r="A557" s="12"/>
      <c r="B557" s="119"/>
      <c r="C557" s="7"/>
      <c r="D557" s="7"/>
      <c r="E557" s="120"/>
      <c r="F557" s="7"/>
      <c r="G557" s="7"/>
      <c r="H557" s="120"/>
      <c r="I557" s="7"/>
      <c r="J557" s="7"/>
      <c r="K557" s="120"/>
      <c r="L557" s="7"/>
      <c r="M557" s="7"/>
      <c r="N557" s="120"/>
      <c r="O557" s="7"/>
      <c r="P557" s="7"/>
      <c r="Q557" s="120"/>
      <c r="R557" s="7"/>
      <c r="S557" s="7"/>
      <c r="T557" s="7"/>
      <c r="U557" s="7"/>
      <c r="V557" s="8"/>
      <c r="W557" s="7"/>
      <c r="X557" s="43"/>
      <c r="Y557" s="43"/>
      <c r="Z557" s="43"/>
    </row>
    <row r="558" ht="15.75" customHeight="1">
      <c r="A558" s="12"/>
      <c r="B558" s="119"/>
      <c r="C558" s="7"/>
      <c r="D558" s="7"/>
      <c r="E558" s="120"/>
      <c r="F558" s="7"/>
      <c r="G558" s="7"/>
      <c r="H558" s="120"/>
      <c r="I558" s="7"/>
      <c r="J558" s="7"/>
      <c r="K558" s="120"/>
      <c r="L558" s="7"/>
      <c r="M558" s="7"/>
      <c r="N558" s="120"/>
      <c r="O558" s="7"/>
      <c r="P558" s="7"/>
      <c r="Q558" s="120"/>
      <c r="R558" s="7"/>
      <c r="S558" s="7"/>
      <c r="T558" s="7"/>
      <c r="U558" s="7"/>
      <c r="V558" s="8"/>
      <c r="W558" s="7"/>
      <c r="X558" s="43"/>
      <c r="Y558" s="43"/>
      <c r="Z558" s="43"/>
    </row>
    <row r="559" ht="15.75" customHeight="1">
      <c r="A559" s="12"/>
      <c r="B559" s="119"/>
      <c r="C559" s="7"/>
      <c r="D559" s="7"/>
      <c r="E559" s="120"/>
      <c r="F559" s="7"/>
      <c r="G559" s="7"/>
      <c r="H559" s="120"/>
      <c r="I559" s="7"/>
      <c r="J559" s="7"/>
      <c r="K559" s="120"/>
      <c r="L559" s="7"/>
      <c r="M559" s="7"/>
      <c r="N559" s="120"/>
      <c r="O559" s="7"/>
      <c r="P559" s="7"/>
      <c r="Q559" s="120"/>
      <c r="R559" s="7"/>
      <c r="S559" s="7"/>
      <c r="T559" s="7"/>
      <c r="U559" s="7"/>
      <c r="V559" s="8"/>
      <c r="W559" s="7"/>
      <c r="X559" s="43"/>
      <c r="Y559" s="43"/>
      <c r="Z559" s="43"/>
    </row>
    <row r="560" ht="15.75" customHeight="1">
      <c r="A560" s="12"/>
      <c r="B560" s="119"/>
      <c r="C560" s="7"/>
      <c r="D560" s="7"/>
      <c r="E560" s="120"/>
      <c r="F560" s="7"/>
      <c r="G560" s="7"/>
      <c r="H560" s="120"/>
      <c r="I560" s="7"/>
      <c r="J560" s="7"/>
      <c r="K560" s="120"/>
      <c r="L560" s="7"/>
      <c r="M560" s="7"/>
      <c r="N560" s="120"/>
      <c r="O560" s="7"/>
      <c r="P560" s="7"/>
      <c r="Q560" s="120"/>
      <c r="R560" s="7"/>
      <c r="S560" s="7"/>
      <c r="T560" s="7"/>
      <c r="U560" s="7"/>
      <c r="V560" s="8"/>
      <c r="W560" s="7"/>
      <c r="X560" s="43"/>
      <c r="Y560" s="43"/>
      <c r="Z560" s="43"/>
    </row>
    <row r="561" ht="15.75" customHeight="1">
      <c r="A561" s="12"/>
      <c r="B561" s="119"/>
      <c r="C561" s="7"/>
      <c r="D561" s="7"/>
      <c r="E561" s="120"/>
      <c r="F561" s="7"/>
      <c r="G561" s="7"/>
      <c r="H561" s="120"/>
      <c r="I561" s="7"/>
      <c r="J561" s="7"/>
      <c r="K561" s="120"/>
      <c r="L561" s="7"/>
      <c r="M561" s="7"/>
      <c r="N561" s="120"/>
      <c r="O561" s="7"/>
      <c r="P561" s="7"/>
      <c r="Q561" s="120"/>
      <c r="R561" s="7"/>
      <c r="S561" s="7"/>
      <c r="T561" s="7"/>
      <c r="U561" s="7"/>
      <c r="V561" s="8"/>
      <c r="W561" s="7"/>
      <c r="X561" s="43"/>
      <c r="Y561" s="43"/>
      <c r="Z561" s="43"/>
    </row>
    <row r="562" ht="15.75" customHeight="1">
      <c r="A562" s="12"/>
      <c r="B562" s="119"/>
      <c r="C562" s="7"/>
      <c r="D562" s="7"/>
      <c r="E562" s="120"/>
      <c r="F562" s="7"/>
      <c r="G562" s="7"/>
      <c r="H562" s="120"/>
      <c r="I562" s="7"/>
      <c r="J562" s="7"/>
      <c r="K562" s="120"/>
      <c r="L562" s="7"/>
      <c r="M562" s="7"/>
      <c r="N562" s="120"/>
      <c r="O562" s="7"/>
      <c r="P562" s="7"/>
      <c r="Q562" s="120"/>
      <c r="R562" s="7"/>
      <c r="S562" s="7"/>
      <c r="T562" s="7"/>
      <c r="U562" s="7"/>
      <c r="V562" s="8"/>
      <c r="W562" s="7"/>
      <c r="X562" s="43"/>
      <c r="Y562" s="43"/>
      <c r="Z562" s="43"/>
    </row>
    <row r="563" ht="15.75" customHeight="1">
      <c r="A563" s="12"/>
      <c r="B563" s="119"/>
      <c r="C563" s="7"/>
      <c r="D563" s="7"/>
      <c r="E563" s="120"/>
      <c r="F563" s="7"/>
      <c r="G563" s="7"/>
      <c r="H563" s="120"/>
      <c r="I563" s="7"/>
      <c r="J563" s="7"/>
      <c r="K563" s="120"/>
      <c r="L563" s="7"/>
      <c r="M563" s="7"/>
      <c r="N563" s="120"/>
      <c r="O563" s="7"/>
      <c r="P563" s="7"/>
      <c r="Q563" s="120"/>
      <c r="R563" s="7"/>
      <c r="S563" s="7"/>
      <c r="T563" s="7"/>
      <c r="U563" s="7"/>
      <c r="V563" s="8"/>
      <c r="W563" s="7"/>
      <c r="X563" s="43"/>
      <c r="Y563" s="43"/>
      <c r="Z563" s="43"/>
    </row>
    <row r="564" ht="15.75" customHeight="1">
      <c r="A564" s="12"/>
      <c r="B564" s="119"/>
      <c r="C564" s="7"/>
      <c r="D564" s="7"/>
      <c r="E564" s="120"/>
      <c r="F564" s="7"/>
      <c r="G564" s="7"/>
      <c r="H564" s="120"/>
      <c r="I564" s="7"/>
      <c r="J564" s="7"/>
      <c r="K564" s="120"/>
      <c r="L564" s="7"/>
      <c r="M564" s="7"/>
      <c r="N564" s="120"/>
      <c r="O564" s="7"/>
      <c r="P564" s="7"/>
      <c r="Q564" s="120"/>
      <c r="R564" s="7"/>
      <c r="S564" s="7"/>
      <c r="T564" s="7"/>
      <c r="U564" s="7"/>
      <c r="V564" s="8"/>
      <c r="W564" s="7"/>
      <c r="X564" s="43"/>
      <c r="Y564" s="43"/>
      <c r="Z564" s="43"/>
    </row>
    <row r="565" ht="15.75" customHeight="1">
      <c r="A565" s="12"/>
      <c r="B565" s="119"/>
      <c r="C565" s="7"/>
      <c r="D565" s="7"/>
      <c r="E565" s="120"/>
      <c r="F565" s="7"/>
      <c r="G565" s="7"/>
      <c r="H565" s="120"/>
      <c r="I565" s="7"/>
      <c r="J565" s="7"/>
      <c r="K565" s="120"/>
      <c r="L565" s="7"/>
      <c r="M565" s="7"/>
      <c r="N565" s="120"/>
      <c r="O565" s="7"/>
      <c r="P565" s="7"/>
      <c r="Q565" s="120"/>
      <c r="R565" s="7"/>
      <c r="S565" s="7"/>
      <c r="T565" s="7"/>
      <c r="U565" s="7"/>
      <c r="V565" s="8"/>
      <c r="W565" s="7"/>
      <c r="X565" s="43"/>
      <c r="Y565" s="43"/>
      <c r="Z565" s="43"/>
    </row>
    <row r="566" ht="15.75" customHeight="1">
      <c r="A566" s="12"/>
      <c r="B566" s="119"/>
      <c r="C566" s="7"/>
      <c r="D566" s="7"/>
      <c r="E566" s="120"/>
      <c r="F566" s="7"/>
      <c r="G566" s="7"/>
      <c r="H566" s="120"/>
      <c r="I566" s="7"/>
      <c r="J566" s="7"/>
      <c r="K566" s="120"/>
      <c r="L566" s="7"/>
      <c r="M566" s="7"/>
      <c r="N566" s="120"/>
      <c r="O566" s="7"/>
      <c r="P566" s="7"/>
      <c r="Q566" s="120"/>
      <c r="R566" s="7"/>
      <c r="S566" s="7"/>
      <c r="T566" s="7"/>
      <c r="U566" s="7"/>
      <c r="V566" s="8"/>
      <c r="W566" s="7"/>
      <c r="X566" s="43"/>
      <c r="Y566" s="43"/>
      <c r="Z566" s="43"/>
    </row>
    <row r="567" ht="15.75" customHeight="1">
      <c r="A567" s="12"/>
      <c r="B567" s="119"/>
      <c r="C567" s="7"/>
      <c r="D567" s="7"/>
      <c r="E567" s="120"/>
      <c r="F567" s="7"/>
      <c r="G567" s="7"/>
      <c r="H567" s="120"/>
      <c r="I567" s="7"/>
      <c r="J567" s="7"/>
      <c r="K567" s="120"/>
      <c r="L567" s="7"/>
      <c r="M567" s="7"/>
      <c r="N567" s="120"/>
      <c r="O567" s="7"/>
      <c r="P567" s="7"/>
      <c r="Q567" s="120"/>
      <c r="R567" s="7"/>
      <c r="S567" s="7"/>
      <c r="T567" s="7"/>
      <c r="U567" s="7"/>
      <c r="V567" s="8"/>
      <c r="W567" s="7"/>
      <c r="X567" s="43"/>
      <c r="Y567" s="43"/>
      <c r="Z567" s="43"/>
    </row>
    <row r="568" ht="15.75" customHeight="1">
      <c r="A568" s="12"/>
      <c r="B568" s="119"/>
      <c r="C568" s="7"/>
      <c r="D568" s="7"/>
      <c r="E568" s="120"/>
      <c r="F568" s="7"/>
      <c r="G568" s="7"/>
      <c r="H568" s="120"/>
      <c r="I568" s="7"/>
      <c r="J568" s="7"/>
      <c r="K568" s="120"/>
      <c r="L568" s="7"/>
      <c r="M568" s="7"/>
      <c r="N568" s="120"/>
      <c r="O568" s="7"/>
      <c r="P568" s="7"/>
      <c r="Q568" s="120"/>
      <c r="R568" s="7"/>
      <c r="S568" s="7"/>
      <c r="T568" s="7"/>
      <c r="U568" s="7"/>
      <c r="V568" s="8"/>
      <c r="W568" s="7"/>
      <c r="X568" s="43"/>
      <c r="Y568" s="43"/>
      <c r="Z568" s="43"/>
    </row>
    <row r="569" ht="15.75" customHeight="1">
      <c r="A569" s="12"/>
      <c r="B569" s="119"/>
      <c r="C569" s="7"/>
      <c r="D569" s="7"/>
      <c r="E569" s="120"/>
      <c r="F569" s="7"/>
      <c r="G569" s="7"/>
      <c r="H569" s="120"/>
      <c r="I569" s="7"/>
      <c r="J569" s="7"/>
      <c r="K569" s="120"/>
      <c r="L569" s="7"/>
      <c r="M569" s="7"/>
      <c r="N569" s="120"/>
      <c r="O569" s="7"/>
      <c r="P569" s="7"/>
      <c r="Q569" s="120"/>
      <c r="R569" s="7"/>
      <c r="S569" s="7"/>
      <c r="T569" s="7"/>
      <c r="U569" s="7"/>
      <c r="V569" s="8"/>
      <c r="W569" s="7"/>
      <c r="X569" s="43"/>
      <c r="Y569" s="43"/>
      <c r="Z569" s="43"/>
    </row>
    <row r="570" ht="15.75" customHeight="1">
      <c r="A570" s="12"/>
      <c r="B570" s="119"/>
      <c r="C570" s="7"/>
      <c r="D570" s="7"/>
      <c r="E570" s="120"/>
      <c r="F570" s="7"/>
      <c r="G570" s="7"/>
      <c r="H570" s="120"/>
      <c r="I570" s="7"/>
      <c r="J570" s="7"/>
      <c r="K570" s="120"/>
      <c r="L570" s="7"/>
      <c r="M570" s="7"/>
      <c r="N570" s="120"/>
      <c r="O570" s="7"/>
      <c r="P570" s="7"/>
      <c r="Q570" s="120"/>
      <c r="R570" s="7"/>
      <c r="S570" s="7"/>
      <c r="T570" s="7"/>
      <c r="U570" s="7"/>
      <c r="V570" s="8"/>
      <c r="W570" s="7"/>
      <c r="X570" s="43"/>
      <c r="Y570" s="43"/>
      <c r="Z570" s="43"/>
    </row>
    <row r="571" ht="15.75" customHeight="1">
      <c r="A571" s="12"/>
      <c r="B571" s="119"/>
      <c r="C571" s="7"/>
      <c r="D571" s="7"/>
      <c r="E571" s="120"/>
      <c r="F571" s="7"/>
      <c r="G571" s="7"/>
      <c r="H571" s="120"/>
      <c r="I571" s="7"/>
      <c r="J571" s="7"/>
      <c r="K571" s="120"/>
      <c r="L571" s="7"/>
      <c r="M571" s="7"/>
      <c r="N571" s="120"/>
      <c r="O571" s="7"/>
      <c r="P571" s="7"/>
      <c r="Q571" s="120"/>
      <c r="R571" s="7"/>
      <c r="S571" s="7"/>
      <c r="T571" s="7"/>
      <c r="U571" s="7"/>
      <c r="V571" s="8"/>
      <c r="W571" s="7"/>
      <c r="X571" s="43"/>
      <c r="Y571" s="43"/>
      <c r="Z571" s="43"/>
    </row>
    <row r="572" ht="15.75" customHeight="1">
      <c r="A572" s="12"/>
      <c r="B572" s="119"/>
      <c r="C572" s="7"/>
      <c r="D572" s="7"/>
      <c r="E572" s="120"/>
      <c r="F572" s="7"/>
      <c r="G572" s="7"/>
      <c r="H572" s="120"/>
      <c r="I572" s="7"/>
      <c r="J572" s="7"/>
      <c r="K572" s="120"/>
      <c r="L572" s="7"/>
      <c r="M572" s="7"/>
      <c r="N572" s="120"/>
      <c r="O572" s="7"/>
      <c r="P572" s="7"/>
      <c r="Q572" s="120"/>
      <c r="R572" s="7"/>
      <c r="S572" s="7"/>
      <c r="T572" s="7"/>
      <c r="U572" s="7"/>
      <c r="V572" s="8"/>
      <c r="W572" s="7"/>
      <c r="X572" s="43"/>
      <c r="Y572" s="43"/>
      <c r="Z572" s="43"/>
    </row>
    <row r="573" ht="15.75" customHeight="1">
      <c r="A573" s="12"/>
      <c r="B573" s="119"/>
      <c r="C573" s="7"/>
      <c r="D573" s="7"/>
      <c r="E573" s="120"/>
      <c r="F573" s="7"/>
      <c r="G573" s="7"/>
      <c r="H573" s="120"/>
      <c r="I573" s="7"/>
      <c r="J573" s="7"/>
      <c r="K573" s="120"/>
      <c r="L573" s="7"/>
      <c r="M573" s="7"/>
      <c r="N573" s="120"/>
      <c r="O573" s="7"/>
      <c r="P573" s="7"/>
      <c r="Q573" s="120"/>
      <c r="R573" s="7"/>
      <c r="S573" s="7"/>
      <c r="T573" s="7"/>
      <c r="U573" s="7"/>
      <c r="V573" s="8"/>
      <c r="W573" s="7"/>
      <c r="X573" s="43"/>
      <c r="Y573" s="43"/>
      <c r="Z573" s="43"/>
    </row>
    <row r="574" ht="15.75" customHeight="1">
      <c r="A574" s="12"/>
      <c r="B574" s="119"/>
      <c r="C574" s="7"/>
      <c r="D574" s="7"/>
      <c r="E574" s="120"/>
      <c r="F574" s="7"/>
      <c r="G574" s="7"/>
      <c r="H574" s="120"/>
      <c r="I574" s="7"/>
      <c r="J574" s="7"/>
      <c r="K574" s="120"/>
      <c r="L574" s="7"/>
      <c r="M574" s="7"/>
      <c r="N574" s="120"/>
      <c r="O574" s="7"/>
      <c r="P574" s="7"/>
      <c r="Q574" s="120"/>
      <c r="R574" s="7"/>
      <c r="S574" s="7"/>
      <c r="T574" s="7"/>
      <c r="U574" s="7"/>
      <c r="V574" s="8"/>
      <c r="W574" s="7"/>
      <c r="X574" s="43"/>
      <c r="Y574" s="43"/>
      <c r="Z574" s="43"/>
    </row>
    <row r="575" ht="15.75" customHeight="1">
      <c r="A575" s="12"/>
      <c r="B575" s="119"/>
      <c r="C575" s="7"/>
      <c r="D575" s="7"/>
      <c r="E575" s="120"/>
      <c r="F575" s="7"/>
      <c r="G575" s="7"/>
      <c r="H575" s="120"/>
      <c r="I575" s="7"/>
      <c r="J575" s="7"/>
      <c r="K575" s="120"/>
      <c r="L575" s="7"/>
      <c r="M575" s="7"/>
      <c r="N575" s="120"/>
      <c r="O575" s="7"/>
      <c r="P575" s="7"/>
      <c r="Q575" s="120"/>
      <c r="R575" s="7"/>
      <c r="S575" s="7"/>
      <c r="T575" s="7"/>
      <c r="U575" s="7"/>
      <c r="V575" s="8"/>
      <c r="W575" s="7"/>
      <c r="X575" s="43"/>
      <c r="Y575" s="43"/>
      <c r="Z575" s="43"/>
    </row>
    <row r="576" ht="15.75" customHeight="1">
      <c r="A576" s="12"/>
      <c r="B576" s="119"/>
      <c r="C576" s="7"/>
      <c r="D576" s="7"/>
      <c r="E576" s="120"/>
      <c r="F576" s="7"/>
      <c r="G576" s="7"/>
      <c r="H576" s="120"/>
      <c r="I576" s="7"/>
      <c r="J576" s="7"/>
      <c r="K576" s="120"/>
      <c r="L576" s="7"/>
      <c r="M576" s="7"/>
      <c r="N576" s="120"/>
      <c r="O576" s="7"/>
      <c r="P576" s="7"/>
      <c r="Q576" s="120"/>
      <c r="R576" s="7"/>
      <c r="S576" s="7"/>
      <c r="T576" s="7"/>
      <c r="U576" s="7"/>
      <c r="V576" s="8"/>
      <c r="W576" s="7"/>
      <c r="X576" s="43"/>
      <c r="Y576" s="43"/>
      <c r="Z576" s="43"/>
    </row>
    <row r="577" ht="15.75" customHeight="1">
      <c r="A577" s="12"/>
      <c r="B577" s="119"/>
      <c r="C577" s="7"/>
      <c r="D577" s="7"/>
      <c r="E577" s="120"/>
      <c r="F577" s="7"/>
      <c r="G577" s="7"/>
      <c r="H577" s="120"/>
      <c r="I577" s="7"/>
      <c r="J577" s="7"/>
      <c r="K577" s="120"/>
      <c r="L577" s="7"/>
      <c r="M577" s="7"/>
      <c r="N577" s="120"/>
      <c r="O577" s="7"/>
      <c r="P577" s="7"/>
      <c r="Q577" s="120"/>
      <c r="R577" s="7"/>
      <c r="S577" s="7"/>
      <c r="T577" s="7"/>
      <c r="U577" s="7"/>
      <c r="V577" s="8"/>
      <c r="W577" s="7"/>
      <c r="X577" s="43"/>
      <c r="Y577" s="43"/>
      <c r="Z577" s="43"/>
    </row>
    <row r="578" ht="15.75" customHeight="1">
      <c r="A578" s="12"/>
      <c r="B578" s="119"/>
      <c r="C578" s="7"/>
      <c r="D578" s="7"/>
      <c r="E578" s="120"/>
      <c r="F578" s="7"/>
      <c r="G578" s="7"/>
      <c r="H578" s="120"/>
      <c r="I578" s="7"/>
      <c r="J578" s="7"/>
      <c r="K578" s="120"/>
      <c r="L578" s="7"/>
      <c r="M578" s="7"/>
      <c r="N578" s="120"/>
      <c r="O578" s="7"/>
      <c r="P578" s="7"/>
      <c r="Q578" s="120"/>
      <c r="R578" s="7"/>
      <c r="S578" s="7"/>
      <c r="T578" s="7"/>
      <c r="U578" s="7"/>
      <c r="V578" s="8"/>
      <c r="W578" s="7"/>
      <c r="X578" s="43"/>
      <c r="Y578" s="43"/>
      <c r="Z578" s="43"/>
    </row>
    <row r="579" ht="15.75" customHeight="1">
      <c r="A579" s="12"/>
      <c r="B579" s="119"/>
      <c r="C579" s="7"/>
      <c r="D579" s="7"/>
      <c r="E579" s="120"/>
      <c r="F579" s="7"/>
      <c r="G579" s="7"/>
      <c r="H579" s="120"/>
      <c r="I579" s="7"/>
      <c r="J579" s="7"/>
      <c r="K579" s="120"/>
      <c r="L579" s="7"/>
      <c r="M579" s="7"/>
      <c r="N579" s="120"/>
      <c r="O579" s="7"/>
      <c r="P579" s="7"/>
      <c r="Q579" s="120"/>
      <c r="R579" s="7"/>
      <c r="S579" s="7"/>
      <c r="T579" s="7"/>
      <c r="U579" s="7"/>
      <c r="V579" s="8"/>
      <c r="W579" s="7"/>
      <c r="X579" s="43"/>
      <c r="Y579" s="43"/>
      <c r="Z579" s="43"/>
    </row>
    <row r="580" ht="15.75" customHeight="1">
      <c r="A580" s="12"/>
      <c r="B580" s="119"/>
      <c r="C580" s="7"/>
      <c r="D580" s="7"/>
      <c r="E580" s="120"/>
      <c r="F580" s="7"/>
      <c r="G580" s="7"/>
      <c r="H580" s="120"/>
      <c r="I580" s="7"/>
      <c r="J580" s="7"/>
      <c r="K580" s="120"/>
      <c r="L580" s="7"/>
      <c r="M580" s="7"/>
      <c r="N580" s="120"/>
      <c r="O580" s="7"/>
      <c r="P580" s="7"/>
      <c r="Q580" s="120"/>
      <c r="R580" s="7"/>
      <c r="S580" s="7"/>
      <c r="T580" s="7"/>
      <c r="U580" s="7"/>
      <c r="V580" s="8"/>
      <c r="W580" s="7"/>
      <c r="X580" s="43"/>
      <c r="Y580" s="43"/>
      <c r="Z580" s="43"/>
    </row>
    <row r="581" ht="15.75" customHeight="1">
      <c r="A581" s="12"/>
      <c r="B581" s="119"/>
      <c r="C581" s="7"/>
      <c r="D581" s="7"/>
      <c r="E581" s="120"/>
      <c r="F581" s="7"/>
      <c r="G581" s="7"/>
      <c r="H581" s="120"/>
      <c r="I581" s="7"/>
      <c r="J581" s="7"/>
      <c r="K581" s="120"/>
      <c r="L581" s="7"/>
      <c r="M581" s="7"/>
      <c r="N581" s="120"/>
      <c r="O581" s="7"/>
      <c r="P581" s="7"/>
      <c r="Q581" s="120"/>
      <c r="R581" s="7"/>
      <c r="S581" s="7"/>
      <c r="T581" s="7"/>
      <c r="U581" s="7"/>
      <c r="V581" s="8"/>
      <c r="W581" s="7"/>
      <c r="X581" s="43"/>
      <c r="Y581" s="43"/>
      <c r="Z581" s="43"/>
    </row>
    <row r="582" ht="15.75" customHeight="1">
      <c r="A582" s="12"/>
      <c r="B582" s="119"/>
      <c r="C582" s="7"/>
      <c r="D582" s="7"/>
      <c r="E582" s="120"/>
      <c r="F582" s="7"/>
      <c r="G582" s="7"/>
      <c r="H582" s="120"/>
      <c r="I582" s="7"/>
      <c r="J582" s="7"/>
      <c r="K582" s="120"/>
      <c r="L582" s="7"/>
      <c r="M582" s="7"/>
      <c r="N582" s="120"/>
      <c r="O582" s="7"/>
      <c r="P582" s="7"/>
      <c r="Q582" s="120"/>
      <c r="R582" s="7"/>
      <c r="S582" s="7"/>
      <c r="T582" s="7"/>
      <c r="U582" s="7"/>
      <c r="V582" s="8"/>
      <c r="W582" s="7"/>
      <c r="X582" s="43"/>
      <c r="Y582" s="43"/>
      <c r="Z582" s="43"/>
    </row>
    <row r="583" ht="15.75" customHeight="1">
      <c r="A583" s="12"/>
      <c r="B583" s="119"/>
      <c r="C583" s="7"/>
      <c r="D583" s="7"/>
      <c r="E583" s="120"/>
      <c r="F583" s="7"/>
      <c r="G583" s="7"/>
      <c r="H583" s="120"/>
      <c r="I583" s="7"/>
      <c r="J583" s="7"/>
      <c r="K583" s="120"/>
      <c r="L583" s="7"/>
      <c r="M583" s="7"/>
      <c r="N583" s="120"/>
      <c r="O583" s="7"/>
      <c r="P583" s="7"/>
      <c r="Q583" s="120"/>
      <c r="R583" s="7"/>
      <c r="S583" s="7"/>
      <c r="T583" s="7"/>
      <c r="U583" s="7"/>
      <c r="V583" s="8"/>
      <c r="W583" s="7"/>
      <c r="X583" s="43"/>
      <c r="Y583" s="43"/>
      <c r="Z583" s="43"/>
    </row>
    <row r="584" ht="15.75" customHeight="1">
      <c r="A584" s="12"/>
      <c r="B584" s="119"/>
      <c r="C584" s="7"/>
      <c r="D584" s="7"/>
      <c r="E584" s="120"/>
      <c r="F584" s="7"/>
      <c r="G584" s="7"/>
      <c r="H584" s="120"/>
      <c r="I584" s="7"/>
      <c r="J584" s="7"/>
      <c r="K584" s="120"/>
      <c r="L584" s="7"/>
      <c r="M584" s="7"/>
      <c r="N584" s="120"/>
      <c r="O584" s="7"/>
      <c r="P584" s="7"/>
      <c r="Q584" s="120"/>
      <c r="R584" s="7"/>
      <c r="S584" s="7"/>
      <c r="T584" s="7"/>
      <c r="U584" s="7"/>
      <c r="V584" s="8"/>
      <c r="W584" s="7"/>
      <c r="X584" s="43"/>
      <c r="Y584" s="43"/>
      <c r="Z584" s="43"/>
    </row>
    <row r="585" ht="15.75" customHeight="1">
      <c r="A585" s="12"/>
      <c r="B585" s="119"/>
      <c r="C585" s="7"/>
      <c r="D585" s="7"/>
      <c r="E585" s="120"/>
      <c r="F585" s="7"/>
      <c r="G585" s="7"/>
      <c r="H585" s="120"/>
      <c r="I585" s="7"/>
      <c r="J585" s="7"/>
      <c r="K585" s="120"/>
      <c r="L585" s="7"/>
      <c r="M585" s="7"/>
      <c r="N585" s="120"/>
      <c r="O585" s="7"/>
      <c r="P585" s="7"/>
      <c r="Q585" s="120"/>
      <c r="R585" s="7"/>
      <c r="S585" s="7"/>
      <c r="T585" s="7"/>
      <c r="U585" s="7"/>
      <c r="V585" s="8"/>
      <c r="W585" s="7"/>
      <c r="X585" s="43"/>
      <c r="Y585" s="43"/>
      <c r="Z585" s="43"/>
    </row>
    <row r="586" ht="15.75" customHeight="1">
      <c r="A586" s="12"/>
      <c r="B586" s="119"/>
      <c r="C586" s="7"/>
      <c r="D586" s="7"/>
      <c r="E586" s="120"/>
      <c r="F586" s="7"/>
      <c r="G586" s="7"/>
      <c r="H586" s="120"/>
      <c r="I586" s="7"/>
      <c r="J586" s="7"/>
      <c r="K586" s="120"/>
      <c r="L586" s="7"/>
      <c r="M586" s="7"/>
      <c r="N586" s="120"/>
      <c r="O586" s="7"/>
      <c r="P586" s="7"/>
      <c r="Q586" s="120"/>
      <c r="R586" s="7"/>
      <c r="S586" s="7"/>
      <c r="T586" s="7"/>
      <c r="U586" s="7"/>
      <c r="V586" s="8"/>
      <c r="W586" s="7"/>
      <c r="X586" s="43"/>
      <c r="Y586" s="43"/>
      <c r="Z586" s="43"/>
    </row>
    <row r="587" ht="15.75" customHeight="1">
      <c r="A587" s="12"/>
      <c r="B587" s="119"/>
      <c r="C587" s="7"/>
      <c r="D587" s="7"/>
      <c r="E587" s="120"/>
      <c r="F587" s="7"/>
      <c r="G587" s="7"/>
      <c r="H587" s="120"/>
      <c r="I587" s="7"/>
      <c r="J587" s="7"/>
      <c r="K587" s="120"/>
      <c r="L587" s="7"/>
      <c r="M587" s="7"/>
      <c r="N587" s="120"/>
      <c r="O587" s="7"/>
      <c r="P587" s="7"/>
      <c r="Q587" s="120"/>
      <c r="R587" s="7"/>
      <c r="S587" s="7"/>
      <c r="T587" s="7"/>
      <c r="U587" s="7"/>
      <c r="V587" s="8"/>
      <c r="W587" s="7"/>
      <c r="X587" s="43"/>
      <c r="Y587" s="43"/>
      <c r="Z587" s="43"/>
    </row>
    <row r="588" ht="15.75" customHeight="1">
      <c r="A588" s="12"/>
      <c r="B588" s="119"/>
      <c r="C588" s="7"/>
      <c r="D588" s="7"/>
      <c r="E588" s="120"/>
      <c r="F588" s="7"/>
      <c r="G588" s="7"/>
      <c r="H588" s="120"/>
      <c r="I588" s="7"/>
      <c r="J588" s="7"/>
      <c r="K588" s="120"/>
      <c r="L588" s="7"/>
      <c r="M588" s="7"/>
      <c r="N588" s="120"/>
      <c r="O588" s="7"/>
      <c r="P588" s="7"/>
      <c r="Q588" s="120"/>
      <c r="R588" s="7"/>
      <c r="S588" s="7"/>
      <c r="T588" s="7"/>
      <c r="U588" s="7"/>
      <c r="V588" s="8"/>
      <c r="W588" s="7"/>
      <c r="X588" s="43"/>
      <c r="Y588" s="43"/>
      <c r="Z588" s="43"/>
    </row>
    <row r="589" ht="15.75" customHeight="1">
      <c r="A589" s="12"/>
      <c r="B589" s="119"/>
      <c r="C589" s="7"/>
      <c r="D589" s="7"/>
      <c r="E589" s="120"/>
      <c r="F589" s="7"/>
      <c r="G589" s="7"/>
      <c r="H589" s="120"/>
      <c r="I589" s="7"/>
      <c r="J589" s="7"/>
      <c r="K589" s="120"/>
      <c r="L589" s="7"/>
      <c r="M589" s="7"/>
      <c r="N589" s="120"/>
      <c r="O589" s="7"/>
      <c r="P589" s="7"/>
      <c r="Q589" s="120"/>
      <c r="R589" s="7"/>
      <c r="S589" s="7"/>
      <c r="T589" s="7"/>
      <c r="U589" s="7"/>
      <c r="V589" s="8"/>
      <c r="W589" s="7"/>
      <c r="X589" s="43"/>
      <c r="Y589" s="43"/>
      <c r="Z589" s="43"/>
    </row>
    <row r="590" ht="15.75" customHeight="1">
      <c r="A590" s="12"/>
      <c r="B590" s="119"/>
      <c r="C590" s="7"/>
      <c r="D590" s="7"/>
      <c r="E590" s="120"/>
      <c r="F590" s="7"/>
      <c r="G590" s="7"/>
      <c r="H590" s="120"/>
      <c r="I590" s="7"/>
      <c r="J590" s="7"/>
      <c r="K590" s="120"/>
      <c r="L590" s="7"/>
      <c r="M590" s="7"/>
      <c r="N590" s="120"/>
      <c r="O590" s="7"/>
      <c r="P590" s="7"/>
      <c r="Q590" s="120"/>
      <c r="R590" s="7"/>
      <c r="S590" s="7"/>
      <c r="T590" s="7"/>
      <c r="U590" s="7"/>
      <c r="V590" s="8"/>
      <c r="W590" s="7"/>
      <c r="X590" s="43"/>
      <c r="Y590" s="43"/>
      <c r="Z590" s="43"/>
    </row>
    <row r="591" ht="15.75" customHeight="1">
      <c r="A591" s="12"/>
      <c r="B591" s="119"/>
      <c r="C591" s="7"/>
      <c r="D591" s="7"/>
      <c r="E591" s="120"/>
      <c r="F591" s="7"/>
      <c r="G591" s="7"/>
      <c r="H591" s="120"/>
      <c r="I591" s="7"/>
      <c r="J591" s="7"/>
      <c r="K591" s="120"/>
      <c r="L591" s="7"/>
      <c r="M591" s="7"/>
      <c r="N591" s="120"/>
      <c r="O591" s="7"/>
      <c r="P591" s="7"/>
      <c r="Q591" s="120"/>
      <c r="R591" s="7"/>
      <c r="S591" s="7"/>
      <c r="T591" s="7"/>
      <c r="U591" s="7"/>
      <c r="V591" s="8"/>
      <c r="W591" s="7"/>
      <c r="X591" s="43"/>
      <c r="Y591" s="43"/>
      <c r="Z591" s="43"/>
    </row>
    <row r="592" ht="15.75" customHeight="1">
      <c r="A592" s="12"/>
      <c r="B592" s="119"/>
      <c r="C592" s="7"/>
      <c r="D592" s="7"/>
      <c r="E592" s="120"/>
      <c r="F592" s="7"/>
      <c r="G592" s="7"/>
      <c r="H592" s="120"/>
      <c r="I592" s="7"/>
      <c r="J592" s="7"/>
      <c r="K592" s="120"/>
      <c r="L592" s="7"/>
      <c r="M592" s="7"/>
      <c r="N592" s="120"/>
      <c r="O592" s="7"/>
      <c r="P592" s="7"/>
      <c r="Q592" s="120"/>
      <c r="R592" s="7"/>
      <c r="S592" s="7"/>
      <c r="T592" s="7"/>
      <c r="U592" s="7"/>
      <c r="V592" s="8"/>
      <c r="W592" s="7"/>
      <c r="X592" s="43"/>
      <c r="Y592" s="43"/>
      <c r="Z592" s="43"/>
    </row>
    <row r="593" ht="15.75" customHeight="1">
      <c r="A593" s="12"/>
      <c r="B593" s="119"/>
      <c r="C593" s="7"/>
      <c r="D593" s="7"/>
      <c r="E593" s="120"/>
      <c r="F593" s="7"/>
      <c r="G593" s="7"/>
      <c r="H593" s="120"/>
      <c r="I593" s="7"/>
      <c r="J593" s="7"/>
      <c r="K593" s="120"/>
      <c r="L593" s="7"/>
      <c r="M593" s="7"/>
      <c r="N593" s="120"/>
      <c r="O593" s="7"/>
      <c r="P593" s="7"/>
      <c r="Q593" s="120"/>
      <c r="R593" s="7"/>
      <c r="S593" s="7"/>
      <c r="T593" s="7"/>
      <c r="U593" s="7"/>
      <c r="V593" s="8"/>
      <c r="W593" s="7"/>
      <c r="X593" s="43"/>
      <c r="Y593" s="43"/>
      <c r="Z593" s="43"/>
    </row>
    <row r="594" ht="15.75" customHeight="1">
      <c r="A594" s="12"/>
      <c r="B594" s="119"/>
      <c r="C594" s="7"/>
      <c r="D594" s="7"/>
      <c r="E594" s="120"/>
      <c r="F594" s="7"/>
      <c r="G594" s="7"/>
      <c r="H594" s="120"/>
      <c r="I594" s="7"/>
      <c r="J594" s="7"/>
      <c r="K594" s="120"/>
      <c r="L594" s="7"/>
      <c r="M594" s="7"/>
      <c r="N594" s="120"/>
      <c r="O594" s="7"/>
      <c r="P594" s="7"/>
      <c r="Q594" s="120"/>
      <c r="R594" s="7"/>
      <c r="S594" s="7"/>
      <c r="T594" s="7"/>
      <c r="U594" s="7"/>
      <c r="V594" s="8"/>
      <c r="W594" s="7"/>
      <c r="X594" s="43"/>
      <c r="Y594" s="43"/>
      <c r="Z594" s="43"/>
    </row>
    <row r="595" ht="15.75" customHeight="1">
      <c r="A595" s="12"/>
      <c r="B595" s="119"/>
      <c r="C595" s="7"/>
      <c r="D595" s="7"/>
      <c r="E595" s="120"/>
      <c r="F595" s="7"/>
      <c r="G595" s="7"/>
      <c r="H595" s="120"/>
      <c r="I595" s="7"/>
      <c r="J595" s="7"/>
      <c r="K595" s="120"/>
      <c r="L595" s="7"/>
      <c r="M595" s="7"/>
      <c r="N595" s="120"/>
      <c r="O595" s="7"/>
      <c r="P595" s="7"/>
      <c r="Q595" s="120"/>
      <c r="R595" s="7"/>
      <c r="S595" s="7"/>
      <c r="T595" s="7"/>
      <c r="U595" s="7"/>
      <c r="V595" s="8"/>
      <c r="W595" s="7"/>
      <c r="X595" s="43"/>
      <c r="Y595" s="43"/>
      <c r="Z595" s="43"/>
    </row>
    <row r="596" ht="15.75" customHeight="1">
      <c r="A596" s="12"/>
      <c r="B596" s="119"/>
      <c r="C596" s="7"/>
      <c r="D596" s="7"/>
      <c r="E596" s="120"/>
      <c r="F596" s="7"/>
      <c r="G596" s="7"/>
      <c r="H596" s="120"/>
      <c r="I596" s="7"/>
      <c r="J596" s="7"/>
      <c r="K596" s="120"/>
      <c r="L596" s="7"/>
      <c r="M596" s="7"/>
      <c r="N596" s="120"/>
      <c r="O596" s="7"/>
      <c r="P596" s="7"/>
      <c r="Q596" s="120"/>
      <c r="R596" s="7"/>
      <c r="S596" s="7"/>
      <c r="T596" s="7"/>
      <c r="U596" s="7"/>
      <c r="V596" s="8"/>
      <c r="W596" s="7"/>
      <c r="X596" s="43"/>
      <c r="Y596" s="43"/>
      <c r="Z596" s="43"/>
    </row>
    <row r="597" ht="15.75" customHeight="1">
      <c r="A597" s="12"/>
      <c r="B597" s="119"/>
      <c r="C597" s="7"/>
      <c r="D597" s="7"/>
      <c r="E597" s="120"/>
      <c r="F597" s="7"/>
      <c r="G597" s="7"/>
      <c r="H597" s="120"/>
      <c r="I597" s="7"/>
      <c r="J597" s="7"/>
      <c r="K597" s="120"/>
      <c r="L597" s="7"/>
      <c r="M597" s="7"/>
      <c r="N597" s="120"/>
      <c r="O597" s="7"/>
      <c r="P597" s="7"/>
      <c r="Q597" s="120"/>
      <c r="R597" s="7"/>
      <c r="S597" s="7"/>
      <c r="T597" s="7"/>
      <c r="U597" s="7"/>
      <c r="V597" s="8"/>
      <c r="W597" s="7"/>
      <c r="X597" s="43"/>
      <c r="Y597" s="43"/>
      <c r="Z597" s="43"/>
    </row>
    <row r="598" ht="15.75" customHeight="1">
      <c r="A598" s="12"/>
      <c r="B598" s="119"/>
      <c r="C598" s="7"/>
      <c r="D598" s="7"/>
      <c r="E598" s="120"/>
      <c r="F598" s="7"/>
      <c r="G598" s="7"/>
      <c r="H598" s="120"/>
      <c r="I598" s="7"/>
      <c r="J598" s="7"/>
      <c r="K598" s="120"/>
      <c r="L598" s="7"/>
      <c r="M598" s="7"/>
      <c r="N598" s="120"/>
      <c r="O598" s="7"/>
      <c r="P598" s="7"/>
      <c r="Q598" s="120"/>
      <c r="R598" s="7"/>
      <c r="S598" s="7"/>
      <c r="T598" s="7"/>
      <c r="U598" s="7"/>
      <c r="V598" s="8"/>
      <c r="W598" s="7"/>
      <c r="X598" s="43"/>
      <c r="Y598" s="43"/>
      <c r="Z598" s="43"/>
    </row>
    <row r="599" ht="15.75" customHeight="1">
      <c r="A599" s="12"/>
      <c r="B599" s="119"/>
      <c r="C599" s="7"/>
      <c r="D599" s="7"/>
      <c r="E599" s="120"/>
      <c r="F599" s="7"/>
      <c r="G599" s="7"/>
      <c r="H599" s="120"/>
      <c r="I599" s="7"/>
      <c r="J599" s="7"/>
      <c r="K599" s="120"/>
      <c r="L599" s="7"/>
      <c r="M599" s="7"/>
      <c r="N599" s="120"/>
      <c r="O599" s="7"/>
      <c r="P599" s="7"/>
      <c r="Q599" s="120"/>
      <c r="R599" s="7"/>
      <c r="S599" s="7"/>
      <c r="T599" s="7"/>
      <c r="U599" s="7"/>
      <c r="V599" s="8"/>
      <c r="W599" s="7"/>
      <c r="X599" s="43"/>
      <c r="Y599" s="43"/>
      <c r="Z599" s="43"/>
    </row>
    <row r="600" ht="15.75" customHeight="1">
      <c r="A600" s="12"/>
      <c r="B600" s="119"/>
      <c r="C600" s="7"/>
      <c r="D600" s="7"/>
      <c r="E600" s="120"/>
      <c r="F600" s="7"/>
      <c r="G600" s="7"/>
      <c r="H600" s="120"/>
      <c r="I600" s="7"/>
      <c r="J600" s="7"/>
      <c r="K600" s="120"/>
      <c r="L600" s="7"/>
      <c r="M600" s="7"/>
      <c r="N600" s="120"/>
      <c r="O600" s="7"/>
      <c r="P600" s="7"/>
      <c r="Q600" s="120"/>
      <c r="R600" s="7"/>
      <c r="S600" s="7"/>
      <c r="T600" s="7"/>
      <c r="U600" s="7"/>
      <c r="V600" s="8"/>
      <c r="W600" s="7"/>
      <c r="X600" s="43"/>
      <c r="Y600" s="43"/>
      <c r="Z600" s="43"/>
    </row>
    <row r="601" ht="15.75" customHeight="1">
      <c r="A601" s="12"/>
      <c r="B601" s="119"/>
      <c r="C601" s="7"/>
      <c r="D601" s="7"/>
      <c r="E601" s="120"/>
      <c r="F601" s="7"/>
      <c r="G601" s="7"/>
      <c r="H601" s="120"/>
      <c r="I601" s="7"/>
      <c r="J601" s="7"/>
      <c r="K601" s="120"/>
      <c r="L601" s="7"/>
      <c r="M601" s="7"/>
      <c r="N601" s="120"/>
      <c r="O601" s="7"/>
      <c r="P601" s="7"/>
      <c r="Q601" s="120"/>
      <c r="R601" s="7"/>
      <c r="S601" s="7"/>
      <c r="T601" s="7"/>
      <c r="U601" s="7"/>
      <c r="V601" s="8"/>
      <c r="W601" s="7"/>
      <c r="X601" s="43"/>
      <c r="Y601" s="43"/>
      <c r="Z601" s="43"/>
    </row>
    <row r="602" ht="15.75" customHeight="1">
      <c r="A602" s="12"/>
      <c r="B602" s="119"/>
      <c r="C602" s="7"/>
      <c r="D602" s="7"/>
      <c r="E602" s="120"/>
      <c r="F602" s="7"/>
      <c r="G602" s="7"/>
      <c r="H602" s="120"/>
      <c r="I602" s="7"/>
      <c r="J602" s="7"/>
      <c r="K602" s="120"/>
      <c r="L602" s="7"/>
      <c r="M602" s="7"/>
      <c r="N602" s="120"/>
      <c r="O602" s="7"/>
      <c r="P602" s="7"/>
      <c r="Q602" s="120"/>
      <c r="R602" s="7"/>
      <c r="S602" s="7"/>
      <c r="T602" s="7"/>
      <c r="U602" s="7"/>
      <c r="V602" s="8"/>
      <c r="W602" s="7"/>
      <c r="X602" s="43"/>
      <c r="Y602" s="43"/>
      <c r="Z602" s="43"/>
    </row>
    <row r="603" ht="15.75" customHeight="1">
      <c r="A603" s="12"/>
      <c r="B603" s="119"/>
      <c r="C603" s="7"/>
      <c r="D603" s="7"/>
      <c r="E603" s="120"/>
      <c r="F603" s="7"/>
      <c r="G603" s="7"/>
      <c r="H603" s="120"/>
      <c r="I603" s="7"/>
      <c r="J603" s="7"/>
      <c r="K603" s="120"/>
      <c r="L603" s="7"/>
      <c r="M603" s="7"/>
      <c r="N603" s="120"/>
      <c r="O603" s="7"/>
      <c r="P603" s="7"/>
      <c r="Q603" s="120"/>
      <c r="R603" s="7"/>
      <c r="S603" s="7"/>
      <c r="T603" s="7"/>
      <c r="U603" s="7"/>
      <c r="V603" s="8"/>
      <c r="W603" s="7"/>
      <c r="X603" s="43"/>
      <c r="Y603" s="43"/>
      <c r="Z603" s="43"/>
    </row>
    <row r="604" ht="15.75" customHeight="1">
      <c r="A604" s="12"/>
      <c r="B604" s="119"/>
      <c r="C604" s="7"/>
      <c r="D604" s="7"/>
      <c r="E604" s="120"/>
      <c r="F604" s="7"/>
      <c r="G604" s="7"/>
      <c r="H604" s="120"/>
      <c r="I604" s="7"/>
      <c r="J604" s="7"/>
      <c r="K604" s="120"/>
      <c r="L604" s="7"/>
      <c r="M604" s="7"/>
      <c r="N604" s="120"/>
      <c r="O604" s="7"/>
      <c r="P604" s="7"/>
      <c r="Q604" s="120"/>
      <c r="R604" s="7"/>
      <c r="S604" s="7"/>
      <c r="T604" s="7"/>
      <c r="U604" s="7"/>
      <c r="V604" s="8"/>
      <c r="W604" s="7"/>
      <c r="X604" s="43"/>
      <c r="Y604" s="43"/>
      <c r="Z604" s="43"/>
    </row>
    <row r="605" ht="15.75" customHeight="1">
      <c r="A605" s="12"/>
      <c r="B605" s="119"/>
      <c r="C605" s="7"/>
      <c r="D605" s="7"/>
      <c r="E605" s="120"/>
      <c r="F605" s="7"/>
      <c r="G605" s="7"/>
      <c r="H605" s="120"/>
      <c r="I605" s="7"/>
      <c r="J605" s="7"/>
      <c r="K605" s="120"/>
      <c r="L605" s="7"/>
      <c r="M605" s="7"/>
      <c r="N605" s="120"/>
      <c r="O605" s="7"/>
      <c r="P605" s="7"/>
      <c r="Q605" s="120"/>
      <c r="R605" s="7"/>
      <c r="S605" s="7"/>
      <c r="T605" s="7"/>
      <c r="U605" s="7"/>
      <c r="V605" s="8"/>
      <c r="W605" s="7"/>
      <c r="X605" s="43"/>
      <c r="Y605" s="43"/>
      <c r="Z605" s="43"/>
    </row>
    <row r="606" ht="15.75" customHeight="1">
      <c r="A606" s="12"/>
      <c r="B606" s="119"/>
      <c r="C606" s="7"/>
      <c r="D606" s="7"/>
      <c r="E606" s="120"/>
      <c r="F606" s="7"/>
      <c r="G606" s="7"/>
      <c r="H606" s="120"/>
      <c r="I606" s="7"/>
      <c r="J606" s="7"/>
      <c r="K606" s="120"/>
      <c r="L606" s="7"/>
      <c r="M606" s="7"/>
      <c r="N606" s="120"/>
      <c r="O606" s="7"/>
      <c r="P606" s="7"/>
      <c r="Q606" s="120"/>
      <c r="R606" s="7"/>
      <c r="S606" s="7"/>
      <c r="T606" s="7"/>
      <c r="U606" s="7"/>
      <c r="V606" s="8"/>
      <c r="W606" s="7"/>
      <c r="X606" s="43"/>
      <c r="Y606" s="43"/>
      <c r="Z606" s="43"/>
    </row>
    <row r="607" ht="15.75" customHeight="1">
      <c r="A607" s="12"/>
      <c r="B607" s="119"/>
      <c r="C607" s="7"/>
      <c r="D607" s="7"/>
      <c r="E607" s="120"/>
      <c r="F607" s="7"/>
      <c r="G607" s="7"/>
      <c r="H607" s="120"/>
      <c r="I607" s="7"/>
      <c r="J607" s="7"/>
      <c r="K607" s="120"/>
      <c r="L607" s="7"/>
      <c r="M607" s="7"/>
      <c r="N607" s="120"/>
      <c r="O607" s="7"/>
      <c r="P607" s="7"/>
      <c r="Q607" s="120"/>
      <c r="R607" s="7"/>
      <c r="S607" s="7"/>
      <c r="T607" s="7"/>
      <c r="U607" s="7"/>
      <c r="V607" s="8"/>
      <c r="W607" s="7"/>
      <c r="X607" s="43"/>
      <c r="Y607" s="43"/>
      <c r="Z607" s="43"/>
    </row>
    <row r="608" ht="15.75" customHeight="1">
      <c r="A608" s="12"/>
      <c r="B608" s="119"/>
      <c r="C608" s="7"/>
      <c r="D608" s="7"/>
      <c r="E608" s="120"/>
      <c r="F608" s="7"/>
      <c r="G608" s="7"/>
      <c r="H608" s="120"/>
      <c r="I608" s="7"/>
      <c r="J608" s="7"/>
      <c r="K608" s="120"/>
      <c r="L608" s="7"/>
      <c r="M608" s="7"/>
      <c r="N608" s="120"/>
      <c r="O608" s="7"/>
      <c r="P608" s="7"/>
      <c r="Q608" s="120"/>
      <c r="R608" s="7"/>
      <c r="S608" s="7"/>
      <c r="T608" s="7"/>
      <c r="U608" s="7"/>
      <c r="V608" s="8"/>
      <c r="W608" s="7"/>
      <c r="X608" s="43"/>
      <c r="Y608" s="43"/>
      <c r="Z608" s="43"/>
    </row>
    <row r="609" ht="15.75" customHeight="1">
      <c r="A609" s="12"/>
      <c r="B609" s="119"/>
      <c r="C609" s="7"/>
      <c r="D609" s="7"/>
      <c r="E609" s="120"/>
      <c r="F609" s="7"/>
      <c r="G609" s="7"/>
      <c r="H609" s="120"/>
      <c r="I609" s="7"/>
      <c r="J609" s="7"/>
      <c r="K609" s="120"/>
      <c r="L609" s="7"/>
      <c r="M609" s="7"/>
      <c r="N609" s="120"/>
      <c r="O609" s="7"/>
      <c r="P609" s="7"/>
      <c r="Q609" s="120"/>
      <c r="R609" s="7"/>
      <c r="S609" s="7"/>
      <c r="T609" s="7"/>
      <c r="U609" s="7"/>
      <c r="V609" s="8"/>
      <c r="W609" s="7"/>
      <c r="X609" s="43"/>
      <c r="Y609" s="43"/>
      <c r="Z609" s="43"/>
    </row>
    <row r="610" ht="15.75" customHeight="1">
      <c r="A610" s="12"/>
      <c r="B610" s="119"/>
      <c r="C610" s="7"/>
      <c r="D610" s="7"/>
      <c r="E610" s="120"/>
      <c r="F610" s="7"/>
      <c r="G610" s="7"/>
      <c r="H610" s="120"/>
      <c r="I610" s="7"/>
      <c r="J610" s="7"/>
      <c r="K610" s="120"/>
      <c r="L610" s="7"/>
      <c r="M610" s="7"/>
      <c r="N610" s="120"/>
      <c r="O610" s="7"/>
      <c r="P610" s="7"/>
      <c r="Q610" s="120"/>
      <c r="R610" s="7"/>
      <c r="S610" s="7"/>
      <c r="T610" s="7"/>
      <c r="U610" s="7"/>
      <c r="V610" s="8"/>
      <c r="W610" s="7"/>
      <c r="X610" s="43"/>
      <c r="Y610" s="43"/>
      <c r="Z610" s="43"/>
    </row>
    <row r="611" ht="15.75" customHeight="1">
      <c r="A611" s="12"/>
      <c r="B611" s="119"/>
      <c r="C611" s="7"/>
      <c r="D611" s="7"/>
      <c r="E611" s="120"/>
      <c r="F611" s="7"/>
      <c r="G611" s="7"/>
      <c r="H611" s="120"/>
      <c r="I611" s="7"/>
      <c r="J611" s="7"/>
      <c r="K611" s="120"/>
      <c r="L611" s="7"/>
      <c r="M611" s="7"/>
      <c r="N611" s="120"/>
      <c r="O611" s="7"/>
      <c r="P611" s="7"/>
      <c r="Q611" s="120"/>
      <c r="R611" s="7"/>
      <c r="S611" s="7"/>
      <c r="T611" s="7"/>
      <c r="U611" s="7"/>
      <c r="V611" s="8"/>
      <c r="W611" s="7"/>
      <c r="X611" s="43"/>
      <c r="Y611" s="43"/>
      <c r="Z611" s="43"/>
    </row>
    <row r="612" ht="15.75" customHeight="1">
      <c r="A612" s="12"/>
      <c r="B612" s="119"/>
      <c r="C612" s="7"/>
      <c r="D612" s="7"/>
      <c r="E612" s="120"/>
      <c r="F612" s="7"/>
      <c r="G612" s="7"/>
      <c r="H612" s="120"/>
      <c r="I612" s="7"/>
      <c r="J612" s="7"/>
      <c r="K612" s="120"/>
      <c r="L612" s="7"/>
      <c r="M612" s="7"/>
      <c r="N612" s="120"/>
      <c r="O612" s="7"/>
      <c r="P612" s="7"/>
      <c r="Q612" s="120"/>
      <c r="R612" s="7"/>
      <c r="S612" s="7"/>
      <c r="T612" s="7"/>
      <c r="U612" s="7"/>
      <c r="V612" s="8"/>
      <c r="W612" s="7"/>
      <c r="X612" s="43"/>
      <c r="Y612" s="43"/>
      <c r="Z612" s="43"/>
    </row>
    <row r="613" ht="15.75" customHeight="1">
      <c r="A613" s="12"/>
      <c r="B613" s="119"/>
      <c r="C613" s="7"/>
      <c r="D613" s="7"/>
      <c r="E613" s="120"/>
      <c r="F613" s="7"/>
      <c r="G613" s="7"/>
      <c r="H613" s="120"/>
      <c r="I613" s="7"/>
      <c r="J613" s="7"/>
      <c r="K613" s="120"/>
      <c r="L613" s="7"/>
      <c r="M613" s="7"/>
      <c r="N613" s="120"/>
      <c r="O613" s="7"/>
      <c r="P613" s="7"/>
      <c r="Q613" s="120"/>
      <c r="R613" s="7"/>
      <c r="S613" s="7"/>
      <c r="T613" s="7"/>
      <c r="U613" s="7"/>
      <c r="V613" s="8"/>
      <c r="W613" s="7"/>
      <c r="X613" s="43"/>
      <c r="Y613" s="43"/>
      <c r="Z613" s="43"/>
    </row>
    <row r="614" ht="15.75" customHeight="1">
      <c r="A614" s="12"/>
      <c r="B614" s="119"/>
      <c r="C614" s="7"/>
      <c r="D614" s="7"/>
      <c r="E614" s="120"/>
      <c r="F614" s="7"/>
      <c r="G614" s="7"/>
      <c r="H614" s="120"/>
      <c r="I614" s="7"/>
      <c r="J614" s="7"/>
      <c r="K614" s="120"/>
      <c r="L614" s="7"/>
      <c r="M614" s="7"/>
      <c r="N614" s="120"/>
      <c r="O614" s="7"/>
      <c r="P614" s="7"/>
      <c r="Q614" s="120"/>
      <c r="R614" s="7"/>
      <c r="S614" s="7"/>
      <c r="T614" s="7"/>
      <c r="U614" s="7"/>
      <c r="V614" s="8"/>
      <c r="W614" s="7"/>
      <c r="X614" s="43"/>
      <c r="Y614" s="43"/>
      <c r="Z614" s="43"/>
    </row>
    <row r="615" ht="15.75" customHeight="1">
      <c r="A615" s="12"/>
      <c r="B615" s="119"/>
      <c r="C615" s="7"/>
      <c r="D615" s="7"/>
      <c r="E615" s="120"/>
      <c r="F615" s="7"/>
      <c r="G615" s="7"/>
      <c r="H615" s="120"/>
      <c r="I615" s="7"/>
      <c r="J615" s="7"/>
      <c r="K615" s="120"/>
      <c r="L615" s="7"/>
      <c r="M615" s="7"/>
      <c r="N615" s="120"/>
      <c r="O615" s="7"/>
      <c r="P615" s="7"/>
      <c r="Q615" s="120"/>
      <c r="R615" s="7"/>
      <c r="S615" s="7"/>
      <c r="T615" s="7"/>
      <c r="U615" s="7"/>
      <c r="V615" s="8"/>
      <c r="W615" s="7"/>
      <c r="X615" s="43"/>
      <c r="Y615" s="43"/>
      <c r="Z615" s="43"/>
    </row>
    <row r="616" ht="15.75" customHeight="1">
      <c r="A616" s="12"/>
      <c r="B616" s="119"/>
      <c r="C616" s="7"/>
      <c r="D616" s="7"/>
      <c r="E616" s="120"/>
      <c r="F616" s="7"/>
      <c r="G616" s="7"/>
      <c r="H616" s="120"/>
      <c r="I616" s="7"/>
      <c r="J616" s="7"/>
      <c r="K616" s="120"/>
      <c r="L616" s="7"/>
      <c r="M616" s="7"/>
      <c r="N616" s="120"/>
      <c r="O616" s="7"/>
      <c r="P616" s="7"/>
      <c r="Q616" s="120"/>
      <c r="R616" s="7"/>
      <c r="S616" s="7"/>
      <c r="T616" s="7"/>
      <c r="U616" s="7"/>
      <c r="V616" s="8"/>
      <c r="W616" s="7"/>
      <c r="X616" s="43"/>
      <c r="Y616" s="43"/>
      <c r="Z616" s="43"/>
    </row>
    <row r="617" ht="15.75" customHeight="1">
      <c r="A617" s="12"/>
      <c r="B617" s="119"/>
      <c r="C617" s="7"/>
      <c r="D617" s="7"/>
      <c r="E617" s="120"/>
      <c r="F617" s="7"/>
      <c r="G617" s="7"/>
      <c r="H617" s="120"/>
      <c r="I617" s="7"/>
      <c r="J617" s="7"/>
      <c r="K617" s="120"/>
      <c r="L617" s="7"/>
      <c r="M617" s="7"/>
      <c r="N617" s="120"/>
      <c r="O617" s="7"/>
      <c r="P617" s="7"/>
      <c r="Q617" s="120"/>
      <c r="R617" s="7"/>
      <c r="S617" s="7"/>
      <c r="T617" s="7"/>
      <c r="U617" s="7"/>
      <c r="V617" s="8"/>
      <c r="W617" s="7"/>
      <c r="X617" s="43"/>
      <c r="Y617" s="43"/>
      <c r="Z617" s="43"/>
    </row>
    <row r="618" ht="15.75" customHeight="1">
      <c r="A618" s="12"/>
      <c r="B618" s="119"/>
      <c r="C618" s="7"/>
      <c r="D618" s="7"/>
      <c r="E618" s="120"/>
      <c r="F618" s="7"/>
      <c r="G618" s="7"/>
      <c r="H618" s="120"/>
      <c r="I618" s="7"/>
      <c r="J618" s="7"/>
      <c r="K618" s="120"/>
      <c r="L618" s="7"/>
      <c r="M618" s="7"/>
      <c r="N618" s="120"/>
      <c r="O618" s="7"/>
      <c r="P618" s="7"/>
      <c r="Q618" s="120"/>
      <c r="R618" s="7"/>
      <c r="S618" s="7"/>
      <c r="T618" s="7"/>
      <c r="U618" s="7"/>
      <c r="V618" s="8"/>
      <c r="W618" s="7"/>
      <c r="X618" s="43"/>
      <c r="Y618" s="43"/>
      <c r="Z618" s="43"/>
    </row>
    <row r="619" ht="15.75" customHeight="1">
      <c r="A619" s="12"/>
      <c r="B619" s="119"/>
      <c r="C619" s="7"/>
      <c r="D619" s="7"/>
      <c r="E619" s="120"/>
      <c r="F619" s="7"/>
      <c r="G619" s="7"/>
      <c r="H619" s="120"/>
      <c r="I619" s="7"/>
      <c r="J619" s="7"/>
      <c r="K619" s="120"/>
      <c r="L619" s="7"/>
      <c r="M619" s="7"/>
      <c r="N619" s="120"/>
      <c r="O619" s="7"/>
      <c r="P619" s="7"/>
      <c r="Q619" s="120"/>
      <c r="R619" s="7"/>
      <c r="S619" s="7"/>
      <c r="T619" s="7"/>
      <c r="U619" s="7"/>
      <c r="V619" s="8"/>
      <c r="W619" s="7"/>
      <c r="X619" s="43"/>
      <c r="Y619" s="43"/>
      <c r="Z619" s="43"/>
    </row>
    <row r="620" ht="15.75" customHeight="1">
      <c r="A620" s="12"/>
      <c r="B620" s="119"/>
      <c r="C620" s="7"/>
      <c r="D620" s="7"/>
      <c r="E620" s="120"/>
      <c r="F620" s="7"/>
      <c r="G620" s="7"/>
      <c r="H620" s="120"/>
      <c r="I620" s="7"/>
      <c r="J620" s="7"/>
      <c r="K620" s="120"/>
      <c r="L620" s="7"/>
      <c r="M620" s="7"/>
      <c r="N620" s="120"/>
      <c r="O620" s="7"/>
      <c r="P620" s="7"/>
      <c r="Q620" s="120"/>
      <c r="R620" s="7"/>
      <c r="S620" s="7"/>
      <c r="T620" s="7"/>
      <c r="U620" s="7"/>
      <c r="V620" s="8"/>
      <c r="W620" s="7"/>
      <c r="X620" s="43"/>
      <c r="Y620" s="43"/>
      <c r="Z620" s="43"/>
    </row>
    <row r="621" ht="15.75" customHeight="1">
      <c r="A621" s="12"/>
      <c r="B621" s="119"/>
      <c r="C621" s="7"/>
      <c r="D621" s="7"/>
      <c r="E621" s="120"/>
      <c r="F621" s="7"/>
      <c r="G621" s="7"/>
      <c r="H621" s="120"/>
      <c r="I621" s="7"/>
      <c r="J621" s="7"/>
      <c r="K621" s="120"/>
      <c r="L621" s="7"/>
      <c r="M621" s="7"/>
      <c r="N621" s="120"/>
      <c r="O621" s="7"/>
      <c r="P621" s="7"/>
      <c r="Q621" s="120"/>
      <c r="R621" s="7"/>
      <c r="S621" s="7"/>
      <c r="T621" s="7"/>
      <c r="U621" s="7"/>
      <c r="V621" s="8"/>
      <c r="W621" s="7"/>
      <c r="X621" s="43"/>
      <c r="Y621" s="43"/>
      <c r="Z621" s="43"/>
    </row>
    <row r="622" ht="15.75" customHeight="1">
      <c r="A622" s="12"/>
      <c r="B622" s="119"/>
      <c r="C622" s="7"/>
      <c r="D622" s="7"/>
      <c r="E622" s="120"/>
      <c r="F622" s="7"/>
      <c r="G622" s="7"/>
      <c r="H622" s="120"/>
      <c r="I622" s="7"/>
      <c r="J622" s="7"/>
      <c r="K622" s="120"/>
      <c r="L622" s="7"/>
      <c r="M622" s="7"/>
      <c r="N622" s="120"/>
      <c r="O622" s="7"/>
      <c r="P622" s="7"/>
      <c r="Q622" s="120"/>
      <c r="R622" s="7"/>
      <c r="S622" s="7"/>
      <c r="T622" s="7"/>
      <c r="U622" s="7"/>
      <c r="V622" s="8"/>
      <c r="W622" s="7"/>
      <c r="X622" s="43"/>
      <c r="Y622" s="43"/>
      <c r="Z622" s="43"/>
    </row>
    <row r="623" ht="15.75" customHeight="1">
      <c r="A623" s="12"/>
      <c r="B623" s="119"/>
      <c r="C623" s="7"/>
      <c r="D623" s="7"/>
      <c r="E623" s="120"/>
      <c r="F623" s="7"/>
      <c r="G623" s="7"/>
      <c r="H623" s="120"/>
      <c r="I623" s="7"/>
      <c r="J623" s="7"/>
      <c r="K623" s="120"/>
      <c r="L623" s="7"/>
      <c r="M623" s="7"/>
      <c r="N623" s="120"/>
      <c r="O623" s="7"/>
      <c r="P623" s="7"/>
      <c r="Q623" s="120"/>
      <c r="R623" s="7"/>
      <c r="S623" s="7"/>
      <c r="T623" s="7"/>
      <c r="U623" s="7"/>
      <c r="V623" s="8"/>
      <c r="W623" s="7"/>
      <c r="X623" s="43"/>
      <c r="Y623" s="43"/>
      <c r="Z623" s="43"/>
    </row>
    <row r="624" ht="15.75" customHeight="1">
      <c r="A624" s="12"/>
      <c r="B624" s="119"/>
      <c r="C624" s="7"/>
      <c r="D624" s="7"/>
      <c r="E624" s="120"/>
      <c r="F624" s="7"/>
      <c r="G624" s="7"/>
      <c r="H624" s="120"/>
      <c r="I624" s="7"/>
      <c r="J624" s="7"/>
      <c r="K624" s="120"/>
      <c r="L624" s="7"/>
      <c r="M624" s="7"/>
      <c r="N624" s="120"/>
      <c r="O624" s="7"/>
      <c r="P624" s="7"/>
      <c r="Q624" s="120"/>
      <c r="R624" s="7"/>
      <c r="S624" s="7"/>
      <c r="T624" s="7"/>
      <c r="U624" s="7"/>
      <c r="V624" s="8"/>
      <c r="W624" s="7"/>
      <c r="X624" s="43"/>
      <c r="Y624" s="43"/>
      <c r="Z624" s="43"/>
    </row>
    <row r="625" ht="15.75" customHeight="1">
      <c r="A625" s="12"/>
      <c r="B625" s="119"/>
      <c r="C625" s="7"/>
      <c r="D625" s="7"/>
      <c r="E625" s="120"/>
      <c r="F625" s="7"/>
      <c r="G625" s="7"/>
      <c r="H625" s="120"/>
      <c r="I625" s="7"/>
      <c r="J625" s="7"/>
      <c r="K625" s="120"/>
      <c r="L625" s="7"/>
      <c r="M625" s="7"/>
      <c r="N625" s="120"/>
      <c r="O625" s="7"/>
      <c r="P625" s="7"/>
      <c r="Q625" s="120"/>
      <c r="R625" s="7"/>
      <c r="S625" s="7"/>
      <c r="T625" s="7"/>
      <c r="U625" s="7"/>
      <c r="V625" s="8"/>
      <c r="W625" s="7"/>
      <c r="X625" s="43"/>
      <c r="Y625" s="43"/>
      <c r="Z625" s="43"/>
    </row>
    <row r="626" ht="15.75" customHeight="1">
      <c r="A626" s="12"/>
      <c r="B626" s="119"/>
      <c r="C626" s="7"/>
      <c r="D626" s="7"/>
      <c r="E626" s="120"/>
      <c r="F626" s="7"/>
      <c r="G626" s="7"/>
      <c r="H626" s="120"/>
      <c r="I626" s="7"/>
      <c r="J626" s="7"/>
      <c r="K626" s="120"/>
      <c r="L626" s="7"/>
      <c r="M626" s="7"/>
      <c r="N626" s="120"/>
      <c r="O626" s="7"/>
      <c r="P626" s="7"/>
      <c r="Q626" s="120"/>
      <c r="R626" s="7"/>
      <c r="S626" s="7"/>
      <c r="T626" s="7"/>
      <c r="U626" s="7"/>
      <c r="V626" s="8"/>
      <c r="W626" s="7"/>
      <c r="X626" s="43"/>
      <c r="Y626" s="43"/>
      <c r="Z626" s="43"/>
    </row>
    <row r="627" ht="15.75" customHeight="1">
      <c r="A627" s="12"/>
      <c r="B627" s="119"/>
      <c r="C627" s="7"/>
      <c r="D627" s="7"/>
      <c r="E627" s="120"/>
      <c r="F627" s="7"/>
      <c r="G627" s="7"/>
      <c r="H627" s="120"/>
      <c r="I627" s="7"/>
      <c r="J627" s="7"/>
      <c r="K627" s="120"/>
      <c r="L627" s="7"/>
      <c r="M627" s="7"/>
      <c r="N627" s="120"/>
      <c r="O627" s="7"/>
      <c r="P627" s="7"/>
      <c r="Q627" s="120"/>
      <c r="R627" s="7"/>
      <c r="S627" s="7"/>
      <c r="T627" s="7"/>
      <c r="U627" s="7"/>
      <c r="V627" s="8"/>
      <c r="W627" s="7"/>
      <c r="X627" s="43"/>
      <c r="Y627" s="43"/>
      <c r="Z627" s="43"/>
    </row>
    <row r="628" ht="15.75" customHeight="1">
      <c r="A628" s="12"/>
      <c r="B628" s="119"/>
      <c r="C628" s="7"/>
      <c r="D628" s="7"/>
      <c r="E628" s="120"/>
      <c r="F628" s="7"/>
      <c r="G628" s="7"/>
      <c r="H628" s="120"/>
      <c r="I628" s="7"/>
      <c r="J628" s="7"/>
      <c r="K628" s="120"/>
      <c r="L628" s="7"/>
      <c r="M628" s="7"/>
      <c r="N628" s="120"/>
      <c r="O628" s="7"/>
      <c r="P628" s="7"/>
      <c r="Q628" s="120"/>
      <c r="R628" s="7"/>
      <c r="S628" s="7"/>
      <c r="T628" s="7"/>
      <c r="U628" s="7"/>
      <c r="V628" s="8"/>
      <c r="W628" s="7"/>
      <c r="X628" s="43"/>
      <c r="Y628" s="43"/>
      <c r="Z628" s="43"/>
    </row>
    <row r="629" ht="15.75" customHeight="1">
      <c r="A629" s="12"/>
      <c r="B629" s="119"/>
      <c r="C629" s="7"/>
      <c r="D629" s="7"/>
      <c r="E629" s="120"/>
      <c r="F629" s="7"/>
      <c r="G629" s="7"/>
      <c r="H629" s="120"/>
      <c r="I629" s="7"/>
      <c r="J629" s="7"/>
      <c r="K629" s="120"/>
      <c r="L629" s="7"/>
      <c r="M629" s="7"/>
      <c r="N629" s="120"/>
      <c r="O629" s="7"/>
      <c r="P629" s="7"/>
      <c r="Q629" s="120"/>
      <c r="R629" s="7"/>
      <c r="S629" s="7"/>
      <c r="T629" s="7"/>
      <c r="U629" s="7"/>
      <c r="V629" s="8"/>
      <c r="W629" s="7"/>
      <c r="X629" s="43"/>
      <c r="Y629" s="43"/>
      <c r="Z629" s="43"/>
    </row>
    <row r="630" ht="15.75" customHeight="1">
      <c r="A630" s="12"/>
      <c r="B630" s="119"/>
      <c r="C630" s="7"/>
      <c r="D630" s="7"/>
      <c r="E630" s="120"/>
      <c r="F630" s="7"/>
      <c r="G630" s="7"/>
      <c r="H630" s="120"/>
      <c r="I630" s="7"/>
      <c r="J630" s="7"/>
      <c r="K630" s="120"/>
      <c r="L630" s="7"/>
      <c r="M630" s="7"/>
      <c r="N630" s="120"/>
      <c r="O630" s="7"/>
      <c r="P630" s="7"/>
      <c r="Q630" s="120"/>
      <c r="R630" s="7"/>
      <c r="S630" s="7"/>
      <c r="T630" s="7"/>
      <c r="U630" s="7"/>
      <c r="V630" s="8"/>
      <c r="W630" s="7"/>
      <c r="X630" s="43"/>
      <c r="Y630" s="43"/>
      <c r="Z630" s="43"/>
    </row>
    <row r="631" ht="15.75" customHeight="1">
      <c r="A631" s="12"/>
      <c r="B631" s="119"/>
      <c r="C631" s="7"/>
      <c r="D631" s="7"/>
      <c r="E631" s="120"/>
      <c r="F631" s="7"/>
      <c r="G631" s="7"/>
      <c r="H631" s="120"/>
      <c r="I631" s="7"/>
      <c r="J631" s="7"/>
      <c r="K631" s="120"/>
      <c r="L631" s="7"/>
      <c r="M631" s="7"/>
      <c r="N631" s="120"/>
      <c r="O631" s="7"/>
      <c r="P631" s="7"/>
      <c r="Q631" s="120"/>
      <c r="R631" s="7"/>
      <c r="S631" s="7"/>
      <c r="T631" s="7"/>
      <c r="U631" s="7"/>
      <c r="V631" s="8"/>
      <c r="W631" s="7"/>
      <c r="X631" s="43"/>
      <c r="Y631" s="43"/>
      <c r="Z631" s="43"/>
    </row>
    <row r="632" ht="15.75" customHeight="1">
      <c r="A632" s="12"/>
      <c r="B632" s="119"/>
      <c r="C632" s="7"/>
      <c r="D632" s="7"/>
      <c r="E632" s="120"/>
      <c r="F632" s="7"/>
      <c r="G632" s="7"/>
      <c r="H632" s="120"/>
      <c r="I632" s="7"/>
      <c r="J632" s="7"/>
      <c r="K632" s="120"/>
      <c r="L632" s="7"/>
      <c r="M632" s="7"/>
      <c r="N632" s="120"/>
      <c r="O632" s="7"/>
      <c r="P632" s="7"/>
      <c r="Q632" s="120"/>
      <c r="R632" s="7"/>
      <c r="S632" s="7"/>
      <c r="T632" s="7"/>
      <c r="U632" s="7"/>
      <c r="V632" s="8"/>
      <c r="W632" s="7"/>
      <c r="X632" s="43"/>
      <c r="Y632" s="43"/>
      <c r="Z632" s="43"/>
    </row>
    <row r="633" ht="15.75" customHeight="1">
      <c r="A633" s="12"/>
      <c r="B633" s="119"/>
      <c r="C633" s="7"/>
      <c r="D633" s="7"/>
      <c r="E633" s="120"/>
      <c r="F633" s="7"/>
      <c r="G633" s="7"/>
      <c r="H633" s="120"/>
      <c r="I633" s="7"/>
      <c r="J633" s="7"/>
      <c r="K633" s="120"/>
      <c r="L633" s="7"/>
      <c r="M633" s="7"/>
      <c r="N633" s="120"/>
      <c r="O633" s="7"/>
      <c r="P633" s="7"/>
      <c r="Q633" s="120"/>
      <c r="R633" s="7"/>
      <c r="S633" s="7"/>
      <c r="T633" s="7"/>
      <c r="U633" s="7"/>
      <c r="V633" s="8"/>
      <c r="W633" s="7"/>
      <c r="X633" s="43"/>
      <c r="Y633" s="43"/>
      <c r="Z633" s="43"/>
    </row>
    <row r="634" ht="15.75" customHeight="1">
      <c r="A634" s="12"/>
      <c r="B634" s="119"/>
      <c r="C634" s="7"/>
      <c r="D634" s="7"/>
      <c r="E634" s="120"/>
      <c r="F634" s="7"/>
      <c r="G634" s="7"/>
      <c r="H634" s="120"/>
      <c r="I634" s="7"/>
      <c r="J634" s="7"/>
      <c r="K634" s="120"/>
      <c r="L634" s="7"/>
      <c r="M634" s="7"/>
      <c r="N634" s="120"/>
      <c r="O634" s="7"/>
      <c r="P634" s="7"/>
      <c r="Q634" s="120"/>
      <c r="R634" s="7"/>
      <c r="S634" s="7"/>
      <c r="T634" s="7"/>
      <c r="U634" s="7"/>
      <c r="V634" s="8"/>
      <c r="W634" s="7"/>
      <c r="X634" s="43"/>
      <c r="Y634" s="43"/>
      <c r="Z634" s="43"/>
    </row>
    <row r="635" ht="15.75" customHeight="1">
      <c r="A635" s="12"/>
      <c r="B635" s="119"/>
      <c r="C635" s="7"/>
      <c r="D635" s="7"/>
      <c r="E635" s="120"/>
      <c r="F635" s="7"/>
      <c r="G635" s="7"/>
      <c r="H635" s="120"/>
      <c r="I635" s="7"/>
      <c r="J635" s="7"/>
      <c r="K635" s="120"/>
      <c r="L635" s="7"/>
      <c r="M635" s="7"/>
      <c r="N635" s="120"/>
      <c r="O635" s="7"/>
      <c r="P635" s="7"/>
      <c r="Q635" s="120"/>
      <c r="R635" s="7"/>
      <c r="S635" s="7"/>
      <c r="T635" s="7"/>
      <c r="U635" s="7"/>
      <c r="V635" s="8"/>
      <c r="W635" s="7"/>
      <c r="X635" s="43"/>
      <c r="Y635" s="43"/>
      <c r="Z635" s="43"/>
    </row>
    <row r="636" ht="15.75" customHeight="1">
      <c r="A636" s="12"/>
      <c r="B636" s="119"/>
      <c r="C636" s="7"/>
      <c r="D636" s="7"/>
      <c r="E636" s="120"/>
      <c r="F636" s="7"/>
      <c r="G636" s="7"/>
      <c r="H636" s="120"/>
      <c r="I636" s="7"/>
      <c r="J636" s="7"/>
      <c r="K636" s="120"/>
      <c r="L636" s="7"/>
      <c r="M636" s="7"/>
      <c r="N636" s="120"/>
      <c r="O636" s="7"/>
      <c r="P636" s="7"/>
      <c r="Q636" s="120"/>
      <c r="R636" s="7"/>
      <c r="S636" s="7"/>
      <c r="T636" s="7"/>
      <c r="U636" s="7"/>
      <c r="V636" s="8"/>
      <c r="W636" s="7"/>
      <c r="X636" s="43"/>
      <c r="Y636" s="43"/>
      <c r="Z636" s="43"/>
    </row>
    <row r="637" ht="15.75" customHeight="1">
      <c r="A637" s="12"/>
      <c r="B637" s="119"/>
      <c r="C637" s="7"/>
      <c r="D637" s="7"/>
      <c r="E637" s="120"/>
      <c r="F637" s="7"/>
      <c r="G637" s="7"/>
      <c r="H637" s="120"/>
      <c r="I637" s="7"/>
      <c r="J637" s="7"/>
      <c r="K637" s="120"/>
      <c r="L637" s="7"/>
      <c r="M637" s="7"/>
      <c r="N637" s="120"/>
      <c r="O637" s="7"/>
      <c r="P637" s="7"/>
      <c r="Q637" s="120"/>
      <c r="R637" s="7"/>
      <c r="S637" s="7"/>
      <c r="T637" s="7"/>
      <c r="U637" s="7"/>
      <c r="V637" s="8"/>
      <c r="W637" s="7"/>
      <c r="X637" s="43"/>
      <c r="Y637" s="43"/>
      <c r="Z637" s="43"/>
    </row>
    <row r="638" ht="15.75" customHeight="1">
      <c r="A638" s="12"/>
      <c r="B638" s="119"/>
      <c r="C638" s="7"/>
      <c r="D638" s="7"/>
      <c r="E638" s="120"/>
      <c r="F638" s="7"/>
      <c r="G638" s="7"/>
      <c r="H638" s="120"/>
      <c r="I638" s="7"/>
      <c r="J638" s="7"/>
      <c r="K638" s="120"/>
      <c r="L638" s="7"/>
      <c r="M638" s="7"/>
      <c r="N638" s="120"/>
      <c r="O638" s="7"/>
      <c r="P638" s="7"/>
      <c r="Q638" s="120"/>
      <c r="R638" s="7"/>
      <c r="S638" s="7"/>
      <c r="T638" s="7"/>
      <c r="U638" s="7"/>
      <c r="V638" s="8"/>
      <c r="W638" s="7"/>
      <c r="X638" s="43"/>
      <c r="Y638" s="43"/>
      <c r="Z638" s="43"/>
    </row>
    <row r="639" ht="15.75" customHeight="1">
      <c r="A639" s="12"/>
      <c r="B639" s="119"/>
      <c r="C639" s="7"/>
      <c r="D639" s="7"/>
      <c r="E639" s="120"/>
      <c r="F639" s="7"/>
      <c r="G639" s="7"/>
      <c r="H639" s="120"/>
      <c r="I639" s="7"/>
      <c r="J639" s="7"/>
      <c r="K639" s="120"/>
      <c r="L639" s="7"/>
      <c r="M639" s="7"/>
      <c r="N639" s="120"/>
      <c r="O639" s="7"/>
      <c r="P639" s="7"/>
      <c r="Q639" s="120"/>
      <c r="R639" s="7"/>
      <c r="S639" s="7"/>
      <c r="T639" s="7"/>
      <c r="U639" s="7"/>
      <c r="V639" s="8"/>
      <c r="W639" s="7"/>
      <c r="X639" s="43"/>
      <c r="Y639" s="43"/>
      <c r="Z639" s="43"/>
    </row>
    <row r="640" ht="15.75" customHeight="1">
      <c r="A640" s="12"/>
      <c r="B640" s="119"/>
      <c r="C640" s="7"/>
      <c r="D640" s="7"/>
      <c r="E640" s="120"/>
      <c r="F640" s="7"/>
      <c r="G640" s="7"/>
      <c r="H640" s="120"/>
      <c r="I640" s="7"/>
      <c r="J640" s="7"/>
      <c r="K640" s="120"/>
      <c r="L640" s="7"/>
      <c r="M640" s="7"/>
      <c r="N640" s="120"/>
      <c r="O640" s="7"/>
      <c r="P640" s="7"/>
      <c r="Q640" s="120"/>
      <c r="R640" s="7"/>
      <c r="S640" s="7"/>
      <c r="T640" s="7"/>
      <c r="U640" s="7"/>
      <c r="V640" s="8"/>
      <c r="W640" s="7"/>
      <c r="X640" s="43"/>
      <c r="Y640" s="43"/>
      <c r="Z640" s="43"/>
    </row>
    <row r="641" ht="15.75" customHeight="1">
      <c r="A641" s="12"/>
      <c r="B641" s="119"/>
      <c r="C641" s="7"/>
      <c r="D641" s="7"/>
      <c r="E641" s="120"/>
      <c r="F641" s="7"/>
      <c r="G641" s="7"/>
      <c r="H641" s="120"/>
      <c r="I641" s="7"/>
      <c r="J641" s="7"/>
      <c r="K641" s="120"/>
      <c r="L641" s="7"/>
      <c r="M641" s="7"/>
      <c r="N641" s="120"/>
      <c r="O641" s="7"/>
      <c r="P641" s="7"/>
      <c r="Q641" s="120"/>
      <c r="R641" s="7"/>
      <c r="S641" s="7"/>
      <c r="T641" s="7"/>
      <c r="U641" s="7"/>
      <c r="V641" s="8"/>
      <c r="W641" s="7"/>
      <c r="X641" s="43"/>
      <c r="Y641" s="43"/>
      <c r="Z641" s="43"/>
    </row>
    <row r="642" ht="15.75" customHeight="1">
      <c r="A642" s="12"/>
      <c r="B642" s="119"/>
      <c r="C642" s="7"/>
      <c r="D642" s="7"/>
      <c r="E642" s="120"/>
      <c r="F642" s="7"/>
      <c r="G642" s="7"/>
      <c r="H642" s="120"/>
      <c r="I642" s="7"/>
      <c r="J642" s="7"/>
      <c r="K642" s="120"/>
      <c r="L642" s="7"/>
      <c r="M642" s="7"/>
      <c r="N642" s="120"/>
      <c r="O642" s="7"/>
      <c r="P642" s="7"/>
      <c r="Q642" s="120"/>
      <c r="R642" s="7"/>
      <c r="S642" s="7"/>
      <c r="T642" s="7"/>
      <c r="U642" s="7"/>
      <c r="V642" s="8"/>
      <c r="W642" s="7"/>
      <c r="X642" s="43"/>
      <c r="Y642" s="43"/>
      <c r="Z642" s="43"/>
    </row>
    <row r="643" ht="15.75" customHeight="1">
      <c r="A643" s="12"/>
      <c r="B643" s="119"/>
      <c r="C643" s="7"/>
      <c r="D643" s="7"/>
      <c r="E643" s="120"/>
      <c r="F643" s="7"/>
      <c r="G643" s="7"/>
      <c r="H643" s="120"/>
      <c r="I643" s="7"/>
      <c r="J643" s="7"/>
      <c r="K643" s="120"/>
      <c r="L643" s="7"/>
      <c r="M643" s="7"/>
      <c r="N643" s="120"/>
      <c r="O643" s="7"/>
      <c r="P643" s="7"/>
      <c r="Q643" s="120"/>
      <c r="R643" s="7"/>
      <c r="S643" s="7"/>
      <c r="T643" s="7"/>
      <c r="U643" s="7"/>
      <c r="V643" s="8"/>
      <c r="W643" s="7"/>
      <c r="X643" s="43"/>
      <c r="Y643" s="43"/>
      <c r="Z643" s="43"/>
    </row>
    <row r="644" ht="15.75" customHeight="1">
      <c r="A644" s="12"/>
      <c r="B644" s="119"/>
      <c r="C644" s="7"/>
      <c r="D644" s="7"/>
      <c r="E644" s="120"/>
      <c r="F644" s="7"/>
      <c r="G644" s="7"/>
      <c r="H644" s="120"/>
      <c r="I644" s="7"/>
      <c r="J644" s="7"/>
      <c r="K644" s="120"/>
      <c r="L644" s="7"/>
      <c r="M644" s="7"/>
      <c r="N644" s="120"/>
      <c r="O644" s="7"/>
      <c r="P644" s="7"/>
      <c r="Q644" s="120"/>
      <c r="R644" s="7"/>
      <c r="S644" s="7"/>
      <c r="T644" s="7"/>
      <c r="U644" s="7"/>
      <c r="V644" s="8"/>
      <c r="W644" s="7"/>
      <c r="X644" s="43"/>
      <c r="Y644" s="43"/>
      <c r="Z644" s="43"/>
    </row>
    <row r="645" ht="15.75" customHeight="1">
      <c r="A645" s="12"/>
      <c r="B645" s="119"/>
      <c r="C645" s="7"/>
      <c r="D645" s="7"/>
      <c r="E645" s="120"/>
      <c r="F645" s="7"/>
      <c r="G645" s="7"/>
      <c r="H645" s="120"/>
      <c r="I645" s="7"/>
      <c r="J645" s="7"/>
      <c r="K645" s="120"/>
      <c r="L645" s="7"/>
      <c r="M645" s="7"/>
      <c r="N645" s="120"/>
      <c r="O645" s="7"/>
      <c r="P645" s="7"/>
      <c r="Q645" s="120"/>
      <c r="R645" s="7"/>
      <c r="S645" s="7"/>
      <c r="T645" s="7"/>
      <c r="U645" s="7"/>
      <c r="V645" s="8"/>
      <c r="W645" s="7"/>
      <c r="X645" s="43"/>
      <c r="Y645" s="43"/>
      <c r="Z645" s="43"/>
    </row>
    <row r="646" ht="15.75" customHeight="1">
      <c r="A646" s="12"/>
      <c r="B646" s="119"/>
      <c r="C646" s="7"/>
      <c r="D646" s="7"/>
      <c r="E646" s="120"/>
      <c r="F646" s="7"/>
      <c r="G646" s="7"/>
      <c r="H646" s="120"/>
      <c r="I646" s="7"/>
      <c r="J646" s="7"/>
      <c r="K646" s="120"/>
      <c r="L646" s="7"/>
      <c r="M646" s="7"/>
      <c r="N646" s="120"/>
      <c r="O646" s="7"/>
      <c r="P646" s="7"/>
      <c r="Q646" s="120"/>
      <c r="R646" s="7"/>
      <c r="S646" s="7"/>
      <c r="T646" s="7"/>
      <c r="U646" s="7"/>
      <c r="V646" s="8"/>
      <c r="W646" s="7"/>
      <c r="X646" s="43"/>
      <c r="Y646" s="43"/>
      <c r="Z646" s="43"/>
    </row>
    <row r="647" ht="15.75" customHeight="1">
      <c r="A647" s="12"/>
      <c r="B647" s="119"/>
      <c r="C647" s="7"/>
      <c r="D647" s="7"/>
      <c r="E647" s="120"/>
      <c r="F647" s="7"/>
      <c r="G647" s="7"/>
      <c r="H647" s="120"/>
      <c r="I647" s="7"/>
      <c r="J647" s="7"/>
      <c r="K647" s="120"/>
      <c r="L647" s="7"/>
      <c r="M647" s="7"/>
      <c r="N647" s="120"/>
      <c r="O647" s="7"/>
      <c r="P647" s="7"/>
      <c r="Q647" s="120"/>
      <c r="R647" s="7"/>
      <c r="S647" s="7"/>
      <c r="T647" s="7"/>
      <c r="U647" s="7"/>
      <c r="V647" s="8"/>
      <c r="W647" s="7"/>
      <c r="X647" s="43"/>
      <c r="Y647" s="43"/>
      <c r="Z647" s="43"/>
    </row>
    <row r="648" ht="15.75" customHeight="1">
      <c r="A648" s="12"/>
      <c r="B648" s="119"/>
      <c r="C648" s="7"/>
      <c r="D648" s="7"/>
      <c r="E648" s="120"/>
      <c r="F648" s="7"/>
      <c r="G648" s="7"/>
      <c r="H648" s="120"/>
      <c r="I648" s="7"/>
      <c r="J648" s="7"/>
      <c r="K648" s="120"/>
      <c r="L648" s="7"/>
      <c r="M648" s="7"/>
      <c r="N648" s="120"/>
      <c r="O648" s="7"/>
      <c r="P648" s="7"/>
      <c r="Q648" s="120"/>
      <c r="R648" s="7"/>
      <c r="S648" s="7"/>
      <c r="T648" s="7"/>
      <c r="U648" s="7"/>
      <c r="V648" s="8"/>
      <c r="W648" s="7"/>
      <c r="X648" s="43"/>
      <c r="Y648" s="43"/>
      <c r="Z648" s="43"/>
    </row>
    <row r="649" ht="15.75" customHeight="1">
      <c r="A649" s="12"/>
      <c r="B649" s="119"/>
      <c r="C649" s="7"/>
      <c r="D649" s="7"/>
      <c r="E649" s="120"/>
      <c r="F649" s="7"/>
      <c r="G649" s="7"/>
      <c r="H649" s="120"/>
      <c r="I649" s="7"/>
      <c r="J649" s="7"/>
      <c r="K649" s="120"/>
      <c r="L649" s="7"/>
      <c r="M649" s="7"/>
      <c r="N649" s="120"/>
      <c r="O649" s="7"/>
      <c r="P649" s="7"/>
      <c r="Q649" s="120"/>
      <c r="R649" s="7"/>
      <c r="S649" s="7"/>
      <c r="T649" s="7"/>
      <c r="U649" s="7"/>
      <c r="V649" s="8"/>
      <c r="W649" s="7"/>
      <c r="X649" s="43"/>
      <c r="Y649" s="43"/>
      <c r="Z649" s="43"/>
    </row>
    <row r="650" ht="15.75" customHeight="1">
      <c r="A650" s="12"/>
      <c r="B650" s="119"/>
      <c r="C650" s="7"/>
      <c r="D650" s="7"/>
      <c r="E650" s="120"/>
      <c r="F650" s="7"/>
      <c r="G650" s="7"/>
      <c r="H650" s="120"/>
      <c r="I650" s="7"/>
      <c r="J650" s="7"/>
      <c r="K650" s="120"/>
      <c r="L650" s="7"/>
      <c r="M650" s="7"/>
      <c r="N650" s="120"/>
      <c r="O650" s="7"/>
      <c r="P650" s="7"/>
      <c r="Q650" s="120"/>
      <c r="R650" s="7"/>
      <c r="S650" s="7"/>
      <c r="T650" s="7"/>
      <c r="U650" s="7"/>
      <c r="V650" s="8"/>
      <c r="W650" s="7"/>
      <c r="X650" s="43"/>
      <c r="Y650" s="43"/>
      <c r="Z650" s="43"/>
    </row>
    <row r="651" ht="15.75" customHeight="1">
      <c r="A651" s="12"/>
      <c r="B651" s="119"/>
      <c r="C651" s="7"/>
      <c r="D651" s="7"/>
      <c r="E651" s="120"/>
      <c r="F651" s="7"/>
      <c r="G651" s="7"/>
      <c r="H651" s="120"/>
      <c r="I651" s="7"/>
      <c r="J651" s="7"/>
      <c r="K651" s="120"/>
      <c r="L651" s="7"/>
      <c r="M651" s="7"/>
      <c r="N651" s="120"/>
      <c r="O651" s="7"/>
      <c r="P651" s="7"/>
      <c r="Q651" s="120"/>
      <c r="R651" s="7"/>
      <c r="S651" s="7"/>
      <c r="T651" s="7"/>
      <c r="U651" s="7"/>
      <c r="V651" s="8"/>
      <c r="W651" s="7"/>
      <c r="X651" s="43"/>
      <c r="Y651" s="43"/>
      <c r="Z651" s="43"/>
    </row>
    <row r="652" ht="15.75" customHeight="1">
      <c r="A652" s="12"/>
      <c r="B652" s="119"/>
      <c r="C652" s="7"/>
      <c r="D652" s="7"/>
      <c r="E652" s="120"/>
      <c r="F652" s="7"/>
      <c r="G652" s="7"/>
      <c r="H652" s="120"/>
      <c r="I652" s="7"/>
      <c r="J652" s="7"/>
      <c r="K652" s="120"/>
      <c r="L652" s="7"/>
      <c r="M652" s="7"/>
      <c r="N652" s="120"/>
      <c r="O652" s="7"/>
      <c r="P652" s="7"/>
      <c r="Q652" s="120"/>
      <c r="R652" s="7"/>
      <c r="S652" s="7"/>
      <c r="T652" s="7"/>
      <c r="U652" s="7"/>
      <c r="V652" s="8"/>
      <c r="W652" s="7"/>
      <c r="X652" s="43"/>
      <c r="Y652" s="43"/>
      <c r="Z652" s="43"/>
    </row>
    <row r="653" ht="15.75" customHeight="1">
      <c r="A653" s="12"/>
      <c r="B653" s="119"/>
      <c r="C653" s="7"/>
      <c r="D653" s="7"/>
      <c r="E653" s="120"/>
      <c r="F653" s="7"/>
      <c r="G653" s="7"/>
      <c r="H653" s="120"/>
      <c r="I653" s="7"/>
      <c r="J653" s="7"/>
      <c r="K653" s="120"/>
      <c r="L653" s="7"/>
      <c r="M653" s="7"/>
      <c r="N653" s="120"/>
      <c r="O653" s="7"/>
      <c r="P653" s="7"/>
      <c r="Q653" s="120"/>
      <c r="R653" s="7"/>
      <c r="S653" s="7"/>
      <c r="T653" s="7"/>
      <c r="U653" s="7"/>
      <c r="V653" s="8"/>
      <c r="W653" s="7"/>
      <c r="X653" s="43"/>
      <c r="Y653" s="43"/>
      <c r="Z653" s="43"/>
    </row>
    <row r="654" ht="15.75" customHeight="1">
      <c r="A654" s="12"/>
      <c r="B654" s="119"/>
      <c r="C654" s="7"/>
      <c r="D654" s="7"/>
      <c r="E654" s="120"/>
      <c r="F654" s="7"/>
      <c r="G654" s="7"/>
      <c r="H654" s="120"/>
      <c r="I654" s="7"/>
      <c r="J654" s="7"/>
      <c r="K654" s="120"/>
      <c r="L654" s="7"/>
      <c r="M654" s="7"/>
      <c r="N654" s="120"/>
      <c r="O654" s="7"/>
      <c r="P654" s="7"/>
      <c r="Q654" s="120"/>
      <c r="R654" s="7"/>
      <c r="S654" s="7"/>
      <c r="T654" s="7"/>
      <c r="U654" s="7"/>
      <c r="V654" s="8"/>
      <c r="W654" s="7"/>
      <c r="X654" s="43"/>
      <c r="Y654" s="43"/>
      <c r="Z654" s="43"/>
    </row>
    <row r="655" ht="15.75" customHeight="1">
      <c r="A655" s="12"/>
      <c r="B655" s="119"/>
      <c r="C655" s="7"/>
      <c r="D655" s="7"/>
      <c r="E655" s="120"/>
      <c r="F655" s="7"/>
      <c r="G655" s="7"/>
      <c r="H655" s="120"/>
      <c r="I655" s="7"/>
      <c r="J655" s="7"/>
      <c r="K655" s="120"/>
      <c r="L655" s="7"/>
      <c r="M655" s="7"/>
      <c r="N655" s="120"/>
      <c r="O655" s="7"/>
      <c r="P655" s="7"/>
      <c r="Q655" s="120"/>
      <c r="R655" s="7"/>
      <c r="S655" s="7"/>
      <c r="T655" s="7"/>
      <c r="U655" s="7"/>
      <c r="V655" s="8"/>
      <c r="W655" s="7"/>
      <c r="X655" s="43"/>
      <c r="Y655" s="43"/>
      <c r="Z655" s="43"/>
    </row>
    <row r="656" ht="15.75" customHeight="1">
      <c r="A656" s="12"/>
      <c r="B656" s="119"/>
      <c r="C656" s="7"/>
      <c r="D656" s="7"/>
      <c r="E656" s="120"/>
      <c r="F656" s="7"/>
      <c r="G656" s="7"/>
      <c r="H656" s="120"/>
      <c r="I656" s="7"/>
      <c r="J656" s="7"/>
      <c r="K656" s="120"/>
      <c r="L656" s="7"/>
      <c r="M656" s="7"/>
      <c r="N656" s="120"/>
      <c r="O656" s="7"/>
      <c r="P656" s="7"/>
      <c r="Q656" s="120"/>
      <c r="R656" s="7"/>
      <c r="S656" s="7"/>
      <c r="T656" s="7"/>
      <c r="U656" s="7"/>
      <c r="V656" s="8"/>
      <c r="W656" s="7"/>
      <c r="X656" s="43"/>
      <c r="Y656" s="43"/>
      <c r="Z656" s="43"/>
    </row>
    <row r="657" ht="15.75" customHeight="1">
      <c r="A657" s="12"/>
      <c r="B657" s="119"/>
      <c r="C657" s="7"/>
      <c r="D657" s="7"/>
      <c r="E657" s="120"/>
      <c r="F657" s="7"/>
      <c r="G657" s="7"/>
      <c r="H657" s="120"/>
      <c r="I657" s="7"/>
      <c r="J657" s="7"/>
      <c r="K657" s="120"/>
      <c r="L657" s="7"/>
      <c r="M657" s="7"/>
      <c r="N657" s="120"/>
      <c r="O657" s="7"/>
      <c r="P657" s="7"/>
      <c r="Q657" s="120"/>
      <c r="R657" s="7"/>
      <c r="S657" s="7"/>
      <c r="T657" s="7"/>
      <c r="U657" s="7"/>
      <c r="V657" s="8"/>
      <c r="W657" s="7"/>
      <c r="X657" s="43"/>
      <c r="Y657" s="43"/>
      <c r="Z657" s="43"/>
    </row>
    <row r="658" ht="15.75" customHeight="1">
      <c r="A658" s="12"/>
      <c r="B658" s="119"/>
      <c r="C658" s="7"/>
      <c r="D658" s="7"/>
      <c r="E658" s="120"/>
      <c r="F658" s="7"/>
      <c r="G658" s="7"/>
      <c r="H658" s="120"/>
      <c r="I658" s="7"/>
      <c r="J658" s="7"/>
      <c r="K658" s="120"/>
      <c r="L658" s="7"/>
      <c r="M658" s="7"/>
      <c r="N658" s="120"/>
      <c r="O658" s="7"/>
      <c r="P658" s="7"/>
      <c r="Q658" s="120"/>
      <c r="R658" s="7"/>
      <c r="S658" s="7"/>
      <c r="T658" s="7"/>
      <c r="U658" s="7"/>
      <c r="V658" s="8"/>
      <c r="W658" s="7"/>
      <c r="X658" s="43"/>
      <c r="Y658" s="43"/>
      <c r="Z658" s="43"/>
    </row>
    <row r="659" ht="15.75" customHeight="1">
      <c r="A659" s="12"/>
      <c r="B659" s="119"/>
      <c r="C659" s="7"/>
      <c r="D659" s="7"/>
      <c r="E659" s="120"/>
      <c r="F659" s="7"/>
      <c r="G659" s="7"/>
      <c r="H659" s="120"/>
      <c r="I659" s="7"/>
      <c r="J659" s="7"/>
      <c r="K659" s="120"/>
      <c r="L659" s="7"/>
      <c r="M659" s="7"/>
      <c r="N659" s="120"/>
      <c r="O659" s="7"/>
      <c r="P659" s="7"/>
      <c r="Q659" s="120"/>
      <c r="R659" s="7"/>
      <c r="S659" s="7"/>
      <c r="T659" s="7"/>
      <c r="U659" s="7"/>
      <c r="V659" s="8"/>
      <c r="W659" s="7"/>
      <c r="X659" s="43"/>
      <c r="Y659" s="43"/>
      <c r="Z659" s="43"/>
    </row>
    <row r="660" ht="15.75" customHeight="1">
      <c r="A660" s="12"/>
      <c r="B660" s="119"/>
      <c r="C660" s="7"/>
      <c r="D660" s="7"/>
      <c r="E660" s="120"/>
      <c r="F660" s="7"/>
      <c r="G660" s="7"/>
      <c r="H660" s="120"/>
      <c r="I660" s="7"/>
      <c r="J660" s="7"/>
      <c r="K660" s="120"/>
      <c r="L660" s="7"/>
      <c r="M660" s="7"/>
      <c r="N660" s="120"/>
      <c r="O660" s="7"/>
      <c r="P660" s="7"/>
      <c r="Q660" s="120"/>
      <c r="R660" s="7"/>
      <c r="S660" s="7"/>
      <c r="T660" s="7"/>
      <c r="U660" s="7"/>
      <c r="V660" s="8"/>
      <c r="W660" s="7"/>
      <c r="X660" s="43"/>
      <c r="Y660" s="43"/>
      <c r="Z660" s="43"/>
    </row>
    <row r="661" ht="15.75" customHeight="1">
      <c r="A661" s="12"/>
      <c r="B661" s="119"/>
      <c r="C661" s="7"/>
      <c r="D661" s="7"/>
      <c r="E661" s="120"/>
      <c r="F661" s="7"/>
      <c r="G661" s="7"/>
      <c r="H661" s="120"/>
      <c r="I661" s="7"/>
      <c r="J661" s="7"/>
      <c r="K661" s="120"/>
      <c r="L661" s="7"/>
      <c r="M661" s="7"/>
      <c r="N661" s="120"/>
      <c r="O661" s="7"/>
      <c r="P661" s="7"/>
      <c r="Q661" s="120"/>
      <c r="R661" s="7"/>
      <c r="S661" s="7"/>
      <c r="T661" s="7"/>
      <c r="U661" s="7"/>
      <c r="V661" s="8"/>
      <c r="W661" s="7"/>
      <c r="X661" s="43"/>
      <c r="Y661" s="43"/>
      <c r="Z661" s="43"/>
    </row>
    <row r="662" ht="15.75" customHeight="1">
      <c r="A662" s="12"/>
      <c r="B662" s="119"/>
      <c r="C662" s="7"/>
      <c r="D662" s="7"/>
      <c r="E662" s="120"/>
      <c r="F662" s="7"/>
      <c r="G662" s="7"/>
      <c r="H662" s="120"/>
      <c r="I662" s="7"/>
      <c r="J662" s="7"/>
      <c r="K662" s="120"/>
      <c r="L662" s="7"/>
      <c r="M662" s="7"/>
      <c r="N662" s="120"/>
      <c r="O662" s="7"/>
      <c r="P662" s="7"/>
      <c r="Q662" s="120"/>
      <c r="R662" s="7"/>
      <c r="S662" s="7"/>
      <c r="T662" s="7"/>
      <c r="U662" s="7"/>
      <c r="V662" s="8"/>
      <c r="W662" s="7"/>
      <c r="X662" s="43"/>
      <c r="Y662" s="43"/>
      <c r="Z662" s="43"/>
    </row>
    <row r="663" ht="15.75" customHeight="1">
      <c r="A663" s="12"/>
      <c r="B663" s="119"/>
      <c r="C663" s="7"/>
      <c r="D663" s="7"/>
      <c r="E663" s="120"/>
      <c r="F663" s="7"/>
      <c r="G663" s="7"/>
      <c r="H663" s="120"/>
      <c r="I663" s="7"/>
      <c r="J663" s="7"/>
      <c r="K663" s="120"/>
      <c r="L663" s="7"/>
      <c r="M663" s="7"/>
      <c r="N663" s="120"/>
      <c r="O663" s="7"/>
      <c r="P663" s="7"/>
      <c r="Q663" s="120"/>
      <c r="R663" s="7"/>
      <c r="S663" s="7"/>
      <c r="T663" s="7"/>
      <c r="U663" s="7"/>
      <c r="V663" s="8"/>
      <c r="W663" s="7"/>
      <c r="X663" s="43"/>
      <c r="Y663" s="43"/>
      <c r="Z663" s="43"/>
    </row>
    <row r="664" ht="15.75" customHeight="1">
      <c r="A664" s="12"/>
      <c r="B664" s="119"/>
      <c r="C664" s="7"/>
      <c r="D664" s="7"/>
      <c r="E664" s="120"/>
      <c r="F664" s="7"/>
      <c r="G664" s="7"/>
      <c r="H664" s="120"/>
      <c r="I664" s="7"/>
      <c r="J664" s="7"/>
      <c r="K664" s="120"/>
      <c r="L664" s="7"/>
      <c r="M664" s="7"/>
      <c r="N664" s="120"/>
      <c r="O664" s="7"/>
      <c r="P664" s="7"/>
      <c r="Q664" s="120"/>
      <c r="R664" s="7"/>
      <c r="S664" s="7"/>
      <c r="T664" s="7"/>
      <c r="U664" s="7"/>
      <c r="V664" s="8"/>
      <c r="W664" s="7"/>
      <c r="X664" s="43"/>
      <c r="Y664" s="43"/>
      <c r="Z664" s="43"/>
    </row>
    <row r="665" ht="15.75" customHeight="1">
      <c r="A665" s="12"/>
      <c r="B665" s="119"/>
      <c r="C665" s="7"/>
      <c r="D665" s="7"/>
      <c r="E665" s="120"/>
      <c r="F665" s="7"/>
      <c r="G665" s="7"/>
      <c r="H665" s="120"/>
      <c r="I665" s="7"/>
      <c r="J665" s="7"/>
      <c r="K665" s="120"/>
      <c r="L665" s="7"/>
      <c r="M665" s="7"/>
      <c r="N665" s="120"/>
      <c r="O665" s="7"/>
      <c r="P665" s="7"/>
      <c r="Q665" s="120"/>
      <c r="R665" s="7"/>
      <c r="S665" s="7"/>
      <c r="T665" s="7"/>
      <c r="U665" s="7"/>
      <c r="V665" s="8"/>
      <c r="W665" s="7"/>
      <c r="X665" s="43"/>
      <c r="Y665" s="43"/>
      <c r="Z665" s="43"/>
    </row>
    <row r="666" ht="15.75" customHeight="1">
      <c r="A666" s="12"/>
      <c r="B666" s="119"/>
      <c r="C666" s="7"/>
      <c r="D666" s="7"/>
      <c r="E666" s="120"/>
      <c r="F666" s="7"/>
      <c r="G666" s="7"/>
      <c r="H666" s="120"/>
      <c r="I666" s="7"/>
      <c r="J666" s="7"/>
      <c r="K666" s="120"/>
      <c r="L666" s="7"/>
      <c r="M666" s="7"/>
      <c r="N666" s="120"/>
      <c r="O666" s="7"/>
      <c r="P666" s="7"/>
      <c r="Q666" s="120"/>
      <c r="R666" s="7"/>
      <c r="S666" s="7"/>
      <c r="T666" s="7"/>
      <c r="U666" s="7"/>
      <c r="V666" s="8"/>
      <c r="W666" s="7"/>
      <c r="X666" s="43"/>
      <c r="Y666" s="43"/>
      <c r="Z666" s="43"/>
    </row>
    <row r="667" ht="15.75" customHeight="1">
      <c r="A667" s="12"/>
      <c r="B667" s="119"/>
      <c r="C667" s="7"/>
      <c r="D667" s="7"/>
      <c r="E667" s="120"/>
      <c r="F667" s="7"/>
      <c r="G667" s="7"/>
      <c r="H667" s="120"/>
      <c r="I667" s="7"/>
      <c r="J667" s="7"/>
      <c r="K667" s="120"/>
      <c r="L667" s="7"/>
      <c r="M667" s="7"/>
      <c r="N667" s="120"/>
      <c r="O667" s="7"/>
      <c r="P667" s="7"/>
      <c r="Q667" s="120"/>
      <c r="R667" s="7"/>
      <c r="S667" s="7"/>
      <c r="T667" s="7"/>
      <c r="U667" s="7"/>
      <c r="V667" s="8"/>
      <c r="W667" s="7"/>
      <c r="X667" s="43"/>
      <c r="Y667" s="43"/>
      <c r="Z667" s="43"/>
    </row>
    <row r="668" ht="15.75" customHeight="1">
      <c r="A668" s="12"/>
      <c r="B668" s="119"/>
      <c r="C668" s="7"/>
      <c r="D668" s="7"/>
      <c r="E668" s="120"/>
      <c r="F668" s="7"/>
      <c r="G668" s="7"/>
      <c r="H668" s="120"/>
      <c r="I668" s="7"/>
      <c r="J668" s="7"/>
      <c r="K668" s="120"/>
      <c r="L668" s="7"/>
      <c r="M668" s="7"/>
      <c r="N668" s="120"/>
      <c r="O668" s="7"/>
      <c r="P668" s="7"/>
      <c r="Q668" s="120"/>
      <c r="R668" s="7"/>
      <c r="S668" s="7"/>
      <c r="T668" s="7"/>
      <c r="U668" s="7"/>
      <c r="V668" s="8"/>
      <c r="W668" s="7"/>
      <c r="X668" s="43"/>
      <c r="Y668" s="43"/>
      <c r="Z668" s="43"/>
    </row>
    <row r="669" ht="15.75" customHeight="1">
      <c r="A669" s="12"/>
      <c r="B669" s="119"/>
      <c r="C669" s="7"/>
      <c r="D669" s="7"/>
      <c r="E669" s="120"/>
      <c r="F669" s="7"/>
      <c r="G669" s="7"/>
      <c r="H669" s="120"/>
      <c r="I669" s="7"/>
      <c r="J669" s="7"/>
      <c r="K669" s="120"/>
      <c r="L669" s="7"/>
      <c r="M669" s="7"/>
      <c r="N669" s="120"/>
      <c r="O669" s="7"/>
      <c r="P669" s="7"/>
      <c r="Q669" s="120"/>
      <c r="R669" s="7"/>
      <c r="S669" s="7"/>
      <c r="T669" s="7"/>
      <c r="U669" s="7"/>
      <c r="V669" s="8"/>
      <c r="W669" s="7"/>
      <c r="X669" s="43"/>
      <c r="Y669" s="43"/>
      <c r="Z669" s="43"/>
    </row>
    <row r="670" ht="15.75" customHeight="1">
      <c r="A670" s="12"/>
      <c r="B670" s="119"/>
      <c r="C670" s="7"/>
      <c r="D670" s="7"/>
      <c r="E670" s="120"/>
      <c r="F670" s="7"/>
      <c r="G670" s="7"/>
      <c r="H670" s="120"/>
      <c r="I670" s="7"/>
      <c r="J670" s="7"/>
      <c r="K670" s="120"/>
      <c r="L670" s="7"/>
      <c r="M670" s="7"/>
      <c r="N670" s="120"/>
      <c r="O670" s="7"/>
      <c r="P670" s="7"/>
      <c r="Q670" s="120"/>
      <c r="R670" s="7"/>
      <c r="S670" s="7"/>
      <c r="T670" s="7"/>
      <c r="U670" s="7"/>
      <c r="V670" s="8"/>
      <c r="W670" s="7"/>
      <c r="X670" s="43"/>
      <c r="Y670" s="43"/>
      <c r="Z670" s="43"/>
    </row>
    <row r="671" ht="15.75" customHeight="1">
      <c r="A671" s="12"/>
      <c r="B671" s="119"/>
      <c r="C671" s="7"/>
      <c r="D671" s="7"/>
      <c r="E671" s="120"/>
      <c r="F671" s="7"/>
      <c r="G671" s="7"/>
      <c r="H671" s="120"/>
      <c r="I671" s="7"/>
      <c r="J671" s="7"/>
      <c r="K671" s="120"/>
      <c r="L671" s="7"/>
      <c r="M671" s="7"/>
      <c r="N671" s="120"/>
      <c r="O671" s="7"/>
      <c r="P671" s="7"/>
      <c r="Q671" s="120"/>
      <c r="R671" s="7"/>
      <c r="S671" s="7"/>
      <c r="T671" s="7"/>
      <c r="U671" s="7"/>
      <c r="V671" s="8"/>
      <c r="W671" s="7"/>
      <c r="X671" s="43"/>
      <c r="Y671" s="43"/>
      <c r="Z671" s="43"/>
    </row>
    <row r="672" ht="15.75" customHeight="1">
      <c r="A672" s="12"/>
      <c r="B672" s="119"/>
      <c r="C672" s="7"/>
      <c r="D672" s="7"/>
      <c r="E672" s="120"/>
      <c r="F672" s="7"/>
      <c r="G672" s="7"/>
      <c r="H672" s="120"/>
      <c r="I672" s="7"/>
      <c r="J672" s="7"/>
      <c r="K672" s="120"/>
      <c r="L672" s="7"/>
      <c r="M672" s="7"/>
      <c r="N672" s="120"/>
      <c r="O672" s="7"/>
      <c r="P672" s="7"/>
      <c r="Q672" s="120"/>
      <c r="R672" s="7"/>
      <c r="S672" s="7"/>
      <c r="T672" s="7"/>
      <c r="U672" s="7"/>
      <c r="V672" s="8"/>
      <c r="W672" s="7"/>
      <c r="X672" s="43"/>
      <c r="Y672" s="43"/>
      <c r="Z672" s="43"/>
    </row>
    <row r="673" ht="15.75" customHeight="1">
      <c r="A673" s="12"/>
      <c r="B673" s="119"/>
      <c r="C673" s="7"/>
      <c r="D673" s="7"/>
      <c r="E673" s="120"/>
      <c r="F673" s="7"/>
      <c r="G673" s="7"/>
      <c r="H673" s="120"/>
      <c r="I673" s="7"/>
      <c r="J673" s="7"/>
      <c r="K673" s="120"/>
      <c r="L673" s="7"/>
      <c r="M673" s="7"/>
      <c r="N673" s="120"/>
      <c r="O673" s="7"/>
      <c r="P673" s="7"/>
      <c r="Q673" s="120"/>
      <c r="R673" s="7"/>
      <c r="S673" s="7"/>
      <c r="T673" s="7"/>
      <c r="U673" s="7"/>
      <c r="V673" s="8"/>
      <c r="W673" s="7"/>
      <c r="X673" s="43"/>
      <c r="Y673" s="43"/>
      <c r="Z673" s="43"/>
    </row>
    <row r="674" ht="15.75" customHeight="1">
      <c r="A674" s="12"/>
      <c r="B674" s="119"/>
      <c r="C674" s="7"/>
      <c r="D674" s="7"/>
      <c r="E674" s="120"/>
      <c r="F674" s="7"/>
      <c r="G674" s="7"/>
      <c r="H674" s="120"/>
      <c r="I674" s="7"/>
      <c r="J674" s="7"/>
      <c r="K674" s="120"/>
      <c r="L674" s="7"/>
      <c r="M674" s="7"/>
      <c r="N674" s="120"/>
      <c r="O674" s="7"/>
      <c r="P674" s="7"/>
      <c r="Q674" s="120"/>
      <c r="R674" s="7"/>
      <c r="S674" s="7"/>
      <c r="T674" s="7"/>
      <c r="U674" s="7"/>
      <c r="V674" s="8"/>
      <c r="W674" s="7"/>
      <c r="X674" s="43"/>
      <c r="Y674" s="43"/>
      <c r="Z674" s="43"/>
    </row>
    <row r="675" ht="15.75" customHeight="1">
      <c r="A675" s="12"/>
      <c r="B675" s="119"/>
      <c r="C675" s="7"/>
      <c r="D675" s="7"/>
      <c r="E675" s="120"/>
      <c r="F675" s="7"/>
      <c r="G675" s="7"/>
      <c r="H675" s="120"/>
      <c r="I675" s="7"/>
      <c r="J675" s="7"/>
      <c r="K675" s="120"/>
      <c r="L675" s="7"/>
      <c r="M675" s="7"/>
      <c r="N675" s="120"/>
      <c r="O675" s="7"/>
      <c r="P675" s="7"/>
      <c r="Q675" s="120"/>
      <c r="R675" s="7"/>
      <c r="S675" s="7"/>
      <c r="T675" s="7"/>
      <c r="U675" s="7"/>
      <c r="V675" s="8"/>
      <c r="W675" s="7"/>
      <c r="X675" s="43"/>
      <c r="Y675" s="43"/>
      <c r="Z675" s="43"/>
    </row>
    <row r="676" ht="15.75" customHeight="1">
      <c r="A676" s="12"/>
      <c r="B676" s="119"/>
      <c r="C676" s="7"/>
      <c r="D676" s="7"/>
      <c r="E676" s="120"/>
      <c r="F676" s="7"/>
      <c r="G676" s="7"/>
      <c r="H676" s="120"/>
      <c r="I676" s="7"/>
      <c r="J676" s="7"/>
      <c r="K676" s="120"/>
      <c r="L676" s="7"/>
      <c r="M676" s="7"/>
      <c r="N676" s="120"/>
      <c r="O676" s="7"/>
      <c r="P676" s="7"/>
      <c r="Q676" s="120"/>
      <c r="R676" s="7"/>
      <c r="S676" s="7"/>
      <c r="T676" s="7"/>
      <c r="U676" s="7"/>
      <c r="V676" s="8"/>
      <c r="W676" s="7"/>
      <c r="X676" s="43"/>
      <c r="Y676" s="43"/>
      <c r="Z676" s="43"/>
    </row>
    <row r="677" ht="15.75" customHeight="1">
      <c r="A677" s="12"/>
      <c r="B677" s="119"/>
      <c r="C677" s="7"/>
      <c r="D677" s="7"/>
      <c r="E677" s="120"/>
      <c r="F677" s="7"/>
      <c r="G677" s="7"/>
      <c r="H677" s="120"/>
      <c r="I677" s="7"/>
      <c r="J677" s="7"/>
      <c r="K677" s="120"/>
      <c r="L677" s="7"/>
      <c r="M677" s="7"/>
      <c r="N677" s="120"/>
      <c r="O677" s="7"/>
      <c r="P677" s="7"/>
      <c r="Q677" s="120"/>
      <c r="R677" s="7"/>
      <c r="S677" s="7"/>
      <c r="T677" s="7"/>
      <c r="U677" s="7"/>
      <c r="V677" s="8"/>
      <c r="W677" s="7"/>
      <c r="X677" s="43"/>
      <c r="Y677" s="43"/>
      <c r="Z677" s="43"/>
    </row>
    <row r="678" ht="15.75" customHeight="1">
      <c r="A678" s="12"/>
      <c r="B678" s="119"/>
      <c r="C678" s="7"/>
      <c r="D678" s="7"/>
      <c r="E678" s="120"/>
      <c r="F678" s="7"/>
      <c r="G678" s="7"/>
      <c r="H678" s="120"/>
      <c r="I678" s="7"/>
      <c r="J678" s="7"/>
      <c r="K678" s="120"/>
      <c r="L678" s="7"/>
      <c r="M678" s="7"/>
      <c r="N678" s="120"/>
      <c r="O678" s="7"/>
      <c r="P678" s="7"/>
      <c r="Q678" s="120"/>
      <c r="R678" s="7"/>
      <c r="S678" s="7"/>
      <c r="T678" s="7"/>
      <c r="U678" s="7"/>
      <c r="V678" s="8"/>
      <c r="W678" s="7"/>
      <c r="X678" s="43"/>
      <c r="Y678" s="43"/>
      <c r="Z678" s="43"/>
    </row>
    <row r="679" ht="15.75" customHeight="1">
      <c r="A679" s="12"/>
      <c r="B679" s="119"/>
      <c r="C679" s="7"/>
      <c r="D679" s="7"/>
      <c r="E679" s="120"/>
      <c r="F679" s="7"/>
      <c r="G679" s="7"/>
      <c r="H679" s="120"/>
      <c r="I679" s="7"/>
      <c r="J679" s="7"/>
      <c r="K679" s="120"/>
      <c r="L679" s="7"/>
      <c r="M679" s="7"/>
      <c r="N679" s="120"/>
      <c r="O679" s="7"/>
      <c r="P679" s="7"/>
      <c r="Q679" s="120"/>
      <c r="R679" s="7"/>
      <c r="S679" s="7"/>
      <c r="T679" s="7"/>
      <c r="U679" s="7"/>
      <c r="V679" s="8"/>
      <c r="W679" s="7"/>
      <c r="X679" s="43"/>
      <c r="Y679" s="43"/>
      <c r="Z679" s="43"/>
    </row>
    <row r="680" ht="15.75" customHeight="1">
      <c r="A680" s="12"/>
      <c r="B680" s="119"/>
      <c r="C680" s="7"/>
      <c r="D680" s="7"/>
      <c r="E680" s="120"/>
      <c r="F680" s="7"/>
      <c r="G680" s="7"/>
      <c r="H680" s="120"/>
      <c r="I680" s="7"/>
      <c r="J680" s="7"/>
      <c r="K680" s="120"/>
      <c r="L680" s="7"/>
      <c r="M680" s="7"/>
      <c r="N680" s="120"/>
      <c r="O680" s="7"/>
      <c r="P680" s="7"/>
      <c r="Q680" s="120"/>
      <c r="R680" s="7"/>
      <c r="S680" s="7"/>
      <c r="T680" s="7"/>
      <c r="U680" s="7"/>
      <c r="V680" s="8"/>
      <c r="W680" s="7"/>
      <c r="X680" s="43"/>
      <c r="Y680" s="43"/>
      <c r="Z680" s="43"/>
    </row>
    <row r="681" ht="15.75" customHeight="1">
      <c r="A681" s="12"/>
      <c r="B681" s="119"/>
      <c r="C681" s="7"/>
      <c r="D681" s="7"/>
      <c r="E681" s="120"/>
      <c r="F681" s="7"/>
      <c r="G681" s="7"/>
      <c r="H681" s="120"/>
      <c r="I681" s="7"/>
      <c r="J681" s="7"/>
      <c r="K681" s="120"/>
      <c r="L681" s="7"/>
      <c r="M681" s="7"/>
      <c r="N681" s="120"/>
      <c r="O681" s="7"/>
      <c r="P681" s="7"/>
      <c r="Q681" s="120"/>
      <c r="R681" s="7"/>
      <c r="S681" s="7"/>
      <c r="T681" s="7"/>
      <c r="U681" s="7"/>
      <c r="V681" s="8"/>
      <c r="W681" s="7"/>
      <c r="X681" s="43"/>
      <c r="Y681" s="43"/>
      <c r="Z681" s="43"/>
    </row>
    <row r="682" ht="15.75" customHeight="1">
      <c r="A682" s="12"/>
      <c r="B682" s="119"/>
      <c r="C682" s="7"/>
      <c r="D682" s="7"/>
      <c r="E682" s="120"/>
      <c r="F682" s="7"/>
      <c r="G682" s="7"/>
      <c r="H682" s="120"/>
      <c r="I682" s="7"/>
      <c r="J682" s="7"/>
      <c r="K682" s="120"/>
      <c r="L682" s="7"/>
      <c r="M682" s="7"/>
      <c r="N682" s="120"/>
      <c r="O682" s="7"/>
      <c r="P682" s="7"/>
      <c r="Q682" s="120"/>
      <c r="R682" s="7"/>
      <c r="S682" s="7"/>
      <c r="T682" s="7"/>
      <c r="U682" s="7"/>
      <c r="V682" s="8"/>
      <c r="W682" s="7"/>
      <c r="X682" s="43"/>
      <c r="Y682" s="43"/>
      <c r="Z682" s="43"/>
    </row>
    <row r="683" ht="15.75" customHeight="1">
      <c r="A683" s="12"/>
      <c r="B683" s="119"/>
      <c r="C683" s="7"/>
      <c r="D683" s="7"/>
      <c r="E683" s="120"/>
      <c r="F683" s="7"/>
      <c r="G683" s="7"/>
      <c r="H683" s="120"/>
      <c r="I683" s="7"/>
      <c r="J683" s="7"/>
      <c r="K683" s="120"/>
      <c r="L683" s="7"/>
      <c r="M683" s="7"/>
      <c r="N683" s="120"/>
      <c r="O683" s="7"/>
      <c r="P683" s="7"/>
      <c r="Q683" s="120"/>
      <c r="R683" s="7"/>
      <c r="S683" s="7"/>
      <c r="T683" s="7"/>
      <c r="U683" s="7"/>
      <c r="V683" s="8"/>
      <c r="W683" s="7"/>
      <c r="X683" s="43"/>
      <c r="Y683" s="43"/>
      <c r="Z683" s="43"/>
    </row>
    <row r="684" ht="15.75" customHeight="1">
      <c r="A684" s="12"/>
      <c r="B684" s="119"/>
      <c r="C684" s="7"/>
      <c r="D684" s="7"/>
      <c r="E684" s="120"/>
      <c r="F684" s="7"/>
      <c r="G684" s="7"/>
      <c r="H684" s="120"/>
      <c r="I684" s="7"/>
      <c r="J684" s="7"/>
      <c r="K684" s="120"/>
      <c r="L684" s="7"/>
      <c r="M684" s="7"/>
      <c r="N684" s="120"/>
      <c r="O684" s="7"/>
      <c r="P684" s="7"/>
      <c r="Q684" s="120"/>
      <c r="R684" s="7"/>
      <c r="S684" s="7"/>
      <c r="T684" s="7"/>
      <c r="U684" s="7"/>
      <c r="V684" s="8"/>
      <c r="W684" s="7"/>
      <c r="X684" s="43"/>
      <c r="Y684" s="43"/>
      <c r="Z684" s="43"/>
    </row>
    <row r="685" ht="15.75" customHeight="1">
      <c r="A685" s="12"/>
      <c r="B685" s="119"/>
      <c r="C685" s="7"/>
      <c r="D685" s="7"/>
      <c r="E685" s="120"/>
      <c r="F685" s="7"/>
      <c r="G685" s="7"/>
      <c r="H685" s="120"/>
      <c r="I685" s="7"/>
      <c r="J685" s="7"/>
      <c r="K685" s="120"/>
      <c r="L685" s="7"/>
      <c r="M685" s="7"/>
      <c r="N685" s="120"/>
      <c r="O685" s="7"/>
      <c r="P685" s="7"/>
      <c r="Q685" s="120"/>
      <c r="R685" s="7"/>
      <c r="S685" s="7"/>
      <c r="T685" s="7"/>
      <c r="U685" s="7"/>
      <c r="V685" s="8"/>
      <c r="W685" s="7"/>
      <c r="X685" s="43"/>
      <c r="Y685" s="43"/>
      <c r="Z685" s="43"/>
    </row>
    <row r="686" ht="15.75" customHeight="1">
      <c r="A686" s="12"/>
      <c r="B686" s="119"/>
      <c r="C686" s="7"/>
      <c r="D686" s="7"/>
      <c r="E686" s="120"/>
      <c r="F686" s="7"/>
      <c r="G686" s="7"/>
      <c r="H686" s="120"/>
      <c r="I686" s="7"/>
      <c r="J686" s="7"/>
      <c r="K686" s="120"/>
      <c r="L686" s="7"/>
      <c r="M686" s="7"/>
      <c r="N686" s="120"/>
      <c r="O686" s="7"/>
      <c r="P686" s="7"/>
      <c r="Q686" s="120"/>
      <c r="R686" s="7"/>
      <c r="S686" s="7"/>
      <c r="T686" s="7"/>
      <c r="U686" s="7"/>
      <c r="V686" s="8"/>
      <c r="W686" s="7"/>
      <c r="X686" s="43"/>
      <c r="Y686" s="43"/>
      <c r="Z686" s="43"/>
    </row>
    <row r="687" ht="15.75" customHeight="1">
      <c r="A687" s="12"/>
      <c r="B687" s="119"/>
      <c r="C687" s="7"/>
      <c r="D687" s="7"/>
      <c r="E687" s="120"/>
      <c r="F687" s="7"/>
      <c r="G687" s="7"/>
      <c r="H687" s="120"/>
      <c r="I687" s="7"/>
      <c r="J687" s="7"/>
      <c r="K687" s="120"/>
      <c r="L687" s="7"/>
      <c r="M687" s="7"/>
      <c r="N687" s="120"/>
      <c r="O687" s="7"/>
      <c r="P687" s="7"/>
      <c r="Q687" s="120"/>
      <c r="R687" s="7"/>
      <c r="S687" s="7"/>
      <c r="T687" s="7"/>
      <c r="U687" s="7"/>
      <c r="V687" s="8"/>
      <c r="W687" s="7"/>
      <c r="X687" s="43"/>
      <c r="Y687" s="43"/>
      <c r="Z687" s="43"/>
    </row>
    <row r="688" ht="15.75" customHeight="1">
      <c r="A688" s="12"/>
      <c r="B688" s="119"/>
      <c r="C688" s="7"/>
      <c r="D688" s="7"/>
      <c r="E688" s="120"/>
      <c r="F688" s="7"/>
      <c r="G688" s="7"/>
      <c r="H688" s="120"/>
      <c r="I688" s="7"/>
      <c r="J688" s="7"/>
      <c r="K688" s="120"/>
      <c r="L688" s="7"/>
      <c r="M688" s="7"/>
      <c r="N688" s="120"/>
      <c r="O688" s="7"/>
      <c r="P688" s="7"/>
      <c r="Q688" s="120"/>
      <c r="R688" s="7"/>
      <c r="S688" s="7"/>
      <c r="T688" s="7"/>
      <c r="U688" s="7"/>
      <c r="V688" s="8"/>
      <c r="W688" s="7"/>
      <c r="X688" s="43"/>
      <c r="Y688" s="43"/>
      <c r="Z688" s="43"/>
    </row>
    <row r="689" ht="15.75" customHeight="1">
      <c r="A689" s="12"/>
      <c r="B689" s="119"/>
      <c r="C689" s="7"/>
      <c r="D689" s="7"/>
      <c r="E689" s="120"/>
      <c r="F689" s="7"/>
      <c r="G689" s="7"/>
      <c r="H689" s="120"/>
      <c r="I689" s="7"/>
      <c r="J689" s="7"/>
      <c r="K689" s="120"/>
      <c r="L689" s="7"/>
      <c r="M689" s="7"/>
      <c r="N689" s="120"/>
      <c r="O689" s="7"/>
      <c r="P689" s="7"/>
      <c r="Q689" s="120"/>
      <c r="R689" s="7"/>
      <c r="S689" s="7"/>
      <c r="T689" s="7"/>
      <c r="U689" s="7"/>
      <c r="V689" s="8"/>
      <c r="W689" s="7"/>
      <c r="X689" s="43"/>
      <c r="Y689" s="43"/>
      <c r="Z689" s="43"/>
    </row>
    <row r="690" ht="15.75" customHeight="1">
      <c r="A690" s="12"/>
      <c r="B690" s="119"/>
      <c r="C690" s="7"/>
      <c r="D690" s="7"/>
      <c r="E690" s="120"/>
      <c r="F690" s="7"/>
      <c r="G690" s="7"/>
      <c r="H690" s="120"/>
      <c r="I690" s="7"/>
      <c r="J690" s="7"/>
      <c r="K690" s="120"/>
      <c r="L690" s="7"/>
      <c r="M690" s="7"/>
      <c r="N690" s="120"/>
      <c r="O690" s="7"/>
      <c r="P690" s="7"/>
      <c r="Q690" s="120"/>
      <c r="R690" s="7"/>
      <c r="S690" s="7"/>
      <c r="T690" s="7"/>
      <c r="U690" s="7"/>
      <c r="V690" s="8"/>
      <c r="W690" s="7"/>
      <c r="X690" s="43"/>
      <c r="Y690" s="43"/>
      <c r="Z690" s="43"/>
    </row>
    <row r="691" ht="15.75" customHeight="1">
      <c r="A691" s="12"/>
      <c r="B691" s="119"/>
      <c r="C691" s="7"/>
      <c r="D691" s="7"/>
      <c r="E691" s="120"/>
      <c r="F691" s="7"/>
      <c r="G691" s="7"/>
      <c r="H691" s="120"/>
      <c r="I691" s="7"/>
      <c r="J691" s="7"/>
      <c r="K691" s="120"/>
      <c r="L691" s="7"/>
      <c r="M691" s="7"/>
      <c r="N691" s="120"/>
      <c r="O691" s="7"/>
      <c r="P691" s="7"/>
      <c r="Q691" s="120"/>
      <c r="R691" s="7"/>
      <c r="S691" s="7"/>
      <c r="T691" s="7"/>
      <c r="U691" s="7"/>
      <c r="V691" s="8"/>
      <c r="W691" s="7"/>
      <c r="X691" s="43"/>
      <c r="Y691" s="43"/>
      <c r="Z691" s="43"/>
    </row>
    <row r="692" ht="15.75" customHeight="1">
      <c r="A692" s="12"/>
      <c r="B692" s="119"/>
      <c r="C692" s="7"/>
      <c r="D692" s="7"/>
      <c r="E692" s="120"/>
      <c r="F692" s="7"/>
      <c r="G692" s="7"/>
      <c r="H692" s="120"/>
      <c r="I692" s="7"/>
      <c r="J692" s="7"/>
      <c r="K692" s="120"/>
      <c r="L692" s="7"/>
      <c r="M692" s="7"/>
      <c r="N692" s="120"/>
      <c r="O692" s="7"/>
      <c r="P692" s="7"/>
      <c r="Q692" s="120"/>
      <c r="R692" s="7"/>
      <c r="S692" s="7"/>
      <c r="T692" s="7"/>
      <c r="U692" s="7"/>
      <c r="V692" s="8"/>
      <c r="W692" s="7"/>
      <c r="X692" s="43"/>
      <c r="Y692" s="43"/>
      <c r="Z692" s="43"/>
    </row>
    <row r="693" ht="15.75" customHeight="1">
      <c r="A693" s="12"/>
      <c r="B693" s="119"/>
      <c r="C693" s="7"/>
      <c r="D693" s="7"/>
      <c r="E693" s="120"/>
      <c r="F693" s="7"/>
      <c r="G693" s="7"/>
      <c r="H693" s="120"/>
      <c r="I693" s="7"/>
      <c r="J693" s="7"/>
      <c r="K693" s="120"/>
      <c r="L693" s="7"/>
      <c r="M693" s="7"/>
      <c r="N693" s="120"/>
      <c r="O693" s="7"/>
      <c r="P693" s="7"/>
      <c r="Q693" s="120"/>
      <c r="R693" s="7"/>
      <c r="S693" s="7"/>
      <c r="T693" s="7"/>
      <c r="U693" s="7"/>
      <c r="V693" s="8"/>
      <c r="W693" s="7"/>
      <c r="X693" s="43"/>
      <c r="Y693" s="43"/>
      <c r="Z693" s="43"/>
    </row>
    <row r="694" ht="15.75" customHeight="1">
      <c r="A694" s="12"/>
      <c r="B694" s="119"/>
      <c r="C694" s="7"/>
      <c r="D694" s="7"/>
      <c r="E694" s="120"/>
      <c r="F694" s="7"/>
      <c r="G694" s="7"/>
      <c r="H694" s="120"/>
      <c r="I694" s="7"/>
      <c r="J694" s="7"/>
      <c r="K694" s="120"/>
      <c r="L694" s="7"/>
      <c r="M694" s="7"/>
      <c r="N694" s="120"/>
      <c r="O694" s="7"/>
      <c r="P694" s="7"/>
      <c r="Q694" s="120"/>
      <c r="R694" s="7"/>
      <c r="S694" s="7"/>
      <c r="T694" s="7"/>
      <c r="U694" s="7"/>
      <c r="V694" s="8"/>
      <c r="W694" s="7"/>
      <c r="X694" s="43"/>
      <c r="Y694" s="43"/>
      <c r="Z694" s="43"/>
    </row>
    <row r="695" ht="15.75" customHeight="1">
      <c r="A695" s="12"/>
      <c r="B695" s="119"/>
      <c r="C695" s="7"/>
      <c r="D695" s="7"/>
      <c r="E695" s="120"/>
      <c r="F695" s="7"/>
      <c r="G695" s="7"/>
      <c r="H695" s="120"/>
      <c r="I695" s="7"/>
      <c r="J695" s="7"/>
      <c r="K695" s="120"/>
      <c r="L695" s="7"/>
      <c r="M695" s="7"/>
      <c r="N695" s="120"/>
      <c r="O695" s="7"/>
      <c r="P695" s="7"/>
      <c r="Q695" s="120"/>
      <c r="R695" s="7"/>
      <c r="S695" s="7"/>
      <c r="T695" s="7"/>
      <c r="U695" s="7"/>
      <c r="V695" s="8"/>
      <c r="W695" s="7"/>
      <c r="X695" s="43"/>
      <c r="Y695" s="43"/>
      <c r="Z695" s="43"/>
    </row>
    <row r="696" ht="15.75" customHeight="1">
      <c r="A696" s="12"/>
      <c r="B696" s="119"/>
      <c r="C696" s="7"/>
      <c r="D696" s="7"/>
      <c r="E696" s="120"/>
      <c r="F696" s="7"/>
      <c r="G696" s="7"/>
      <c r="H696" s="120"/>
      <c r="I696" s="7"/>
      <c r="J696" s="7"/>
      <c r="K696" s="120"/>
      <c r="L696" s="7"/>
      <c r="M696" s="7"/>
      <c r="N696" s="120"/>
      <c r="O696" s="7"/>
      <c r="P696" s="7"/>
      <c r="Q696" s="120"/>
      <c r="R696" s="7"/>
      <c r="S696" s="7"/>
      <c r="T696" s="7"/>
      <c r="U696" s="7"/>
      <c r="V696" s="8"/>
      <c r="W696" s="7"/>
      <c r="X696" s="43"/>
      <c r="Y696" s="43"/>
      <c r="Z696" s="43"/>
    </row>
    <row r="697" ht="15.75" customHeight="1">
      <c r="A697" s="12"/>
      <c r="B697" s="119"/>
      <c r="C697" s="7"/>
      <c r="D697" s="7"/>
      <c r="E697" s="120"/>
      <c r="F697" s="7"/>
      <c r="G697" s="7"/>
      <c r="H697" s="120"/>
      <c r="I697" s="7"/>
      <c r="J697" s="7"/>
      <c r="K697" s="120"/>
      <c r="L697" s="7"/>
      <c r="M697" s="7"/>
      <c r="N697" s="120"/>
      <c r="O697" s="7"/>
      <c r="P697" s="7"/>
      <c r="Q697" s="120"/>
      <c r="R697" s="7"/>
      <c r="S697" s="7"/>
      <c r="T697" s="7"/>
      <c r="U697" s="7"/>
      <c r="V697" s="8"/>
      <c r="W697" s="7"/>
      <c r="X697" s="43"/>
      <c r="Y697" s="43"/>
      <c r="Z697" s="43"/>
    </row>
    <row r="698" ht="15.75" customHeight="1">
      <c r="A698" s="12"/>
      <c r="B698" s="119"/>
      <c r="C698" s="7"/>
      <c r="D698" s="7"/>
      <c r="E698" s="120"/>
      <c r="F698" s="7"/>
      <c r="G698" s="7"/>
      <c r="H698" s="120"/>
      <c r="I698" s="7"/>
      <c r="J698" s="7"/>
      <c r="K698" s="120"/>
      <c r="L698" s="7"/>
      <c r="M698" s="7"/>
      <c r="N698" s="120"/>
      <c r="O698" s="7"/>
      <c r="P698" s="7"/>
      <c r="Q698" s="120"/>
      <c r="R698" s="7"/>
      <c r="S698" s="7"/>
      <c r="T698" s="7"/>
      <c r="U698" s="7"/>
      <c r="V698" s="8"/>
      <c r="W698" s="7"/>
      <c r="X698" s="43"/>
      <c r="Y698" s="43"/>
      <c r="Z698" s="43"/>
    </row>
    <row r="699" ht="15.75" customHeight="1">
      <c r="A699" s="12"/>
      <c r="B699" s="119"/>
      <c r="C699" s="7"/>
      <c r="D699" s="7"/>
      <c r="E699" s="120"/>
      <c r="F699" s="7"/>
      <c r="G699" s="7"/>
      <c r="H699" s="120"/>
      <c r="I699" s="7"/>
      <c r="J699" s="7"/>
      <c r="K699" s="120"/>
      <c r="L699" s="7"/>
      <c r="M699" s="7"/>
      <c r="N699" s="120"/>
      <c r="O699" s="7"/>
      <c r="P699" s="7"/>
      <c r="Q699" s="120"/>
      <c r="R699" s="7"/>
      <c r="S699" s="7"/>
      <c r="T699" s="7"/>
      <c r="U699" s="7"/>
      <c r="V699" s="8"/>
      <c r="W699" s="7"/>
      <c r="X699" s="43"/>
      <c r="Y699" s="43"/>
      <c r="Z699" s="43"/>
    </row>
    <row r="700" ht="15.75" customHeight="1">
      <c r="A700" s="12"/>
      <c r="B700" s="119"/>
      <c r="C700" s="7"/>
      <c r="D700" s="7"/>
      <c r="E700" s="120"/>
      <c r="F700" s="7"/>
      <c r="G700" s="7"/>
      <c r="H700" s="120"/>
      <c r="I700" s="7"/>
      <c r="J700" s="7"/>
      <c r="K700" s="120"/>
      <c r="L700" s="7"/>
      <c r="M700" s="7"/>
      <c r="N700" s="120"/>
      <c r="O700" s="7"/>
      <c r="P700" s="7"/>
      <c r="Q700" s="120"/>
      <c r="R700" s="7"/>
      <c r="S700" s="7"/>
      <c r="T700" s="7"/>
      <c r="U700" s="7"/>
      <c r="V700" s="8"/>
      <c r="W700" s="7"/>
      <c r="X700" s="43"/>
      <c r="Y700" s="43"/>
      <c r="Z700" s="43"/>
    </row>
    <row r="701" ht="15.75" customHeight="1">
      <c r="A701" s="12"/>
      <c r="B701" s="119"/>
      <c r="C701" s="7"/>
      <c r="D701" s="7"/>
      <c r="E701" s="120"/>
      <c r="F701" s="7"/>
      <c r="G701" s="7"/>
      <c r="H701" s="120"/>
      <c r="I701" s="7"/>
      <c r="J701" s="7"/>
      <c r="K701" s="120"/>
      <c r="L701" s="7"/>
      <c r="M701" s="7"/>
      <c r="N701" s="120"/>
      <c r="O701" s="7"/>
      <c r="P701" s="7"/>
      <c r="Q701" s="120"/>
      <c r="R701" s="7"/>
      <c r="S701" s="7"/>
      <c r="T701" s="7"/>
      <c r="U701" s="7"/>
      <c r="V701" s="8"/>
      <c r="W701" s="7"/>
      <c r="X701" s="43"/>
      <c r="Y701" s="43"/>
      <c r="Z701" s="43"/>
    </row>
    <row r="702" ht="15.75" customHeight="1">
      <c r="A702" s="12"/>
      <c r="B702" s="119"/>
      <c r="C702" s="7"/>
      <c r="D702" s="7"/>
      <c r="E702" s="120"/>
      <c r="F702" s="7"/>
      <c r="G702" s="7"/>
      <c r="H702" s="120"/>
      <c r="I702" s="7"/>
      <c r="J702" s="7"/>
      <c r="K702" s="120"/>
      <c r="L702" s="7"/>
      <c r="M702" s="7"/>
      <c r="N702" s="120"/>
      <c r="O702" s="7"/>
      <c r="P702" s="7"/>
      <c r="Q702" s="120"/>
      <c r="R702" s="7"/>
      <c r="S702" s="7"/>
      <c r="T702" s="7"/>
      <c r="U702" s="7"/>
      <c r="V702" s="8"/>
      <c r="W702" s="7"/>
      <c r="X702" s="43"/>
      <c r="Y702" s="43"/>
      <c r="Z702" s="43"/>
    </row>
    <row r="703" ht="15.75" customHeight="1">
      <c r="A703" s="12"/>
      <c r="B703" s="119"/>
      <c r="C703" s="7"/>
      <c r="D703" s="7"/>
      <c r="E703" s="120"/>
      <c r="F703" s="7"/>
      <c r="G703" s="7"/>
      <c r="H703" s="120"/>
      <c r="I703" s="7"/>
      <c r="J703" s="7"/>
      <c r="K703" s="120"/>
      <c r="L703" s="7"/>
      <c r="M703" s="7"/>
      <c r="N703" s="120"/>
      <c r="O703" s="7"/>
      <c r="P703" s="7"/>
      <c r="Q703" s="120"/>
      <c r="R703" s="7"/>
      <c r="S703" s="7"/>
      <c r="T703" s="7"/>
      <c r="U703" s="7"/>
      <c r="V703" s="8"/>
      <c r="W703" s="7"/>
      <c r="X703" s="43"/>
      <c r="Y703" s="43"/>
      <c r="Z703" s="43"/>
    </row>
    <row r="704" ht="15.75" customHeight="1">
      <c r="A704" s="12"/>
      <c r="B704" s="119"/>
      <c r="C704" s="7"/>
      <c r="D704" s="7"/>
      <c r="E704" s="120"/>
      <c r="F704" s="7"/>
      <c r="G704" s="7"/>
      <c r="H704" s="120"/>
      <c r="I704" s="7"/>
      <c r="J704" s="7"/>
      <c r="K704" s="120"/>
      <c r="L704" s="7"/>
      <c r="M704" s="7"/>
      <c r="N704" s="120"/>
      <c r="O704" s="7"/>
      <c r="P704" s="7"/>
      <c r="Q704" s="120"/>
      <c r="R704" s="7"/>
      <c r="S704" s="7"/>
      <c r="T704" s="7"/>
      <c r="U704" s="7"/>
      <c r="V704" s="8"/>
      <c r="W704" s="7"/>
      <c r="X704" s="43"/>
      <c r="Y704" s="43"/>
      <c r="Z704" s="43"/>
    </row>
    <row r="705" ht="15.75" customHeight="1">
      <c r="A705" s="12"/>
      <c r="B705" s="119"/>
      <c r="C705" s="7"/>
      <c r="D705" s="7"/>
      <c r="E705" s="120"/>
      <c r="F705" s="7"/>
      <c r="G705" s="7"/>
      <c r="H705" s="120"/>
      <c r="I705" s="7"/>
      <c r="J705" s="7"/>
      <c r="K705" s="120"/>
      <c r="L705" s="7"/>
      <c r="M705" s="7"/>
      <c r="N705" s="120"/>
      <c r="O705" s="7"/>
      <c r="P705" s="7"/>
      <c r="Q705" s="120"/>
      <c r="R705" s="7"/>
      <c r="S705" s="7"/>
      <c r="T705" s="7"/>
      <c r="U705" s="7"/>
      <c r="V705" s="8"/>
      <c r="W705" s="7"/>
      <c r="X705" s="43"/>
      <c r="Y705" s="43"/>
      <c r="Z705" s="43"/>
    </row>
    <row r="706" ht="15.75" customHeight="1">
      <c r="A706" s="12"/>
      <c r="B706" s="119"/>
      <c r="C706" s="7"/>
      <c r="D706" s="7"/>
      <c r="E706" s="120"/>
      <c r="F706" s="7"/>
      <c r="G706" s="7"/>
      <c r="H706" s="120"/>
      <c r="I706" s="7"/>
      <c r="J706" s="7"/>
      <c r="K706" s="120"/>
      <c r="L706" s="7"/>
      <c r="M706" s="7"/>
      <c r="N706" s="120"/>
      <c r="O706" s="7"/>
      <c r="P706" s="7"/>
      <c r="Q706" s="120"/>
      <c r="R706" s="7"/>
      <c r="S706" s="7"/>
      <c r="T706" s="7"/>
      <c r="U706" s="7"/>
      <c r="V706" s="8"/>
      <c r="W706" s="7"/>
      <c r="X706" s="43"/>
      <c r="Y706" s="43"/>
      <c r="Z706" s="43"/>
    </row>
    <row r="707" ht="15.75" customHeight="1">
      <c r="A707" s="12"/>
      <c r="B707" s="119"/>
      <c r="C707" s="7"/>
      <c r="D707" s="7"/>
      <c r="E707" s="120"/>
      <c r="F707" s="7"/>
      <c r="G707" s="7"/>
      <c r="H707" s="120"/>
      <c r="I707" s="7"/>
      <c r="J707" s="7"/>
      <c r="K707" s="120"/>
      <c r="L707" s="7"/>
      <c r="M707" s="7"/>
      <c r="N707" s="120"/>
      <c r="O707" s="7"/>
      <c r="P707" s="7"/>
      <c r="Q707" s="120"/>
      <c r="R707" s="7"/>
      <c r="S707" s="7"/>
      <c r="T707" s="7"/>
      <c r="U707" s="7"/>
      <c r="V707" s="8"/>
      <c r="W707" s="7"/>
      <c r="X707" s="43"/>
      <c r="Y707" s="43"/>
      <c r="Z707" s="43"/>
    </row>
    <row r="708" ht="15.75" customHeight="1">
      <c r="A708" s="12"/>
      <c r="B708" s="119"/>
      <c r="C708" s="7"/>
      <c r="D708" s="7"/>
      <c r="E708" s="120"/>
      <c r="F708" s="7"/>
      <c r="G708" s="7"/>
      <c r="H708" s="120"/>
      <c r="I708" s="7"/>
      <c r="J708" s="7"/>
      <c r="K708" s="120"/>
      <c r="L708" s="7"/>
      <c r="M708" s="7"/>
      <c r="N708" s="120"/>
      <c r="O708" s="7"/>
      <c r="P708" s="7"/>
      <c r="Q708" s="120"/>
      <c r="R708" s="7"/>
      <c r="S708" s="7"/>
      <c r="T708" s="7"/>
      <c r="U708" s="7"/>
      <c r="V708" s="8"/>
      <c r="W708" s="7"/>
      <c r="X708" s="43"/>
      <c r="Y708" s="43"/>
      <c r="Z708" s="43"/>
    </row>
    <row r="709" ht="15.75" customHeight="1">
      <c r="A709" s="12"/>
      <c r="B709" s="119"/>
      <c r="C709" s="7"/>
      <c r="D709" s="7"/>
      <c r="E709" s="120"/>
      <c r="F709" s="7"/>
      <c r="G709" s="7"/>
      <c r="H709" s="120"/>
      <c r="I709" s="7"/>
      <c r="J709" s="7"/>
      <c r="K709" s="120"/>
      <c r="L709" s="7"/>
      <c r="M709" s="7"/>
      <c r="N709" s="120"/>
      <c r="O709" s="7"/>
      <c r="P709" s="7"/>
      <c r="Q709" s="120"/>
      <c r="R709" s="7"/>
      <c r="S709" s="7"/>
      <c r="T709" s="7"/>
      <c r="U709" s="7"/>
      <c r="V709" s="8"/>
      <c r="W709" s="7"/>
      <c r="X709" s="43"/>
      <c r="Y709" s="43"/>
      <c r="Z709" s="43"/>
    </row>
    <row r="710" ht="15.75" customHeight="1">
      <c r="A710" s="12"/>
      <c r="B710" s="119"/>
      <c r="C710" s="7"/>
      <c r="D710" s="7"/>
      <c r="E710" s="120"/>
      <c r="F710" s="7"/>
      <c r="G710" s="7"/>
      <c r="H710" s="120"/>
      <c r="I710" s="7"/>
      <c r="J710" s="7"/>
      <c r="K710" s="120"/>
      <c r="L710" s="7"/>
      <c r="M710" s="7"/>
      <c r="N710" s="120"/>
      <c r="O710" s="7"/>
      <c r="P710" s="7"/>
      <c r="Q710" s="120"/>
      <c r="R710" s="7"/>
      <c r="S710" s="7"/>
      <c r="T710" s="7"/>
      <c r="U710" s="7"/>
      <c r="V710" s="8"/>
      <c r="W710" s="7"/>
      <c r="X710" s="43"/>
      <c r="Y710" s="43"/>
      <c r="Z710" s="43"/>
    </row>
    <row r="711" ht="15.75" customHeight="1">
      <c r="A711" s="12"/>
      <c r="B711" s="119"/>
      <c r="C711" s="7"/>
      <c r="D711" s="7"/>
      <c r="E711" s="120"/>
      <c r="F711" s="7"/>
      <c r="G711" s="7"/>
      <c r="H711" s="120"/>
      <c r="I711" s="7"/>
      <c r="J711" s="7"/>
      <c r="K711" s="120"/>
      <c r="L711" s="7"/>
      <c r="M711" s="7"/>
      <c r="N711" s="120"/>
      <c r="O711" s="7"/>
      <c r="P711" s="7"/>
      <c r="Q711" s="120"/>
      <c r="R711" s="7"/>
      <c r="S711" s="7"/>
      <c r="T711" s="7"/>
      <c r="U711" s="7"/>
      <c r="V711" s="8"/>
      <c r="W711" s="7"/>
      <c r="X711" s="43"/>
      <c r="Y711" s="43"/>
      <c r="Z711" s="43"/>
    </row>
    <row r="712" ht="15.75" customHeight="1">
      <c r="A712" s="12"/>
      <c r="B712" s="119"/>
      <c r="C712" s="7"/>
      <c r="D712" s="7"/>
      <c r="E712" s="120"/>
      <c r="F712" s="7"/>
      <c r="G712" s="7"/>
      <c r="H712" s="120"/>
      <c r="I712" s="7"/>
      <c r="J712" s="7"/>
      <c r="K712" s="120"/>
      <c r="L712" s="7"/>
      <c r="M712" s="7"/>
      <c r="N712" s="120"/>
      <c r="O712" s="7"/>
      <c r="P712" s="7"/>
      <c r="Q712" s="120"/>
      <c r="R712" s="7"/>
      <c r="S712" s="7"/>
      <c r="T712" s="7"/>
      <c r="U712" s="7"/>
      <c r="V712" s="8"/>
      <c r="W712" s="7"/>
      <c r="X712" s="43"/>
      <c r="Y712" s="43"/>
      <c r="Z712" s="43"/>
    </row>
    <row r="713" ht="15.75" customHeight="1">
      <c r="A713" s="12"/>
      <c r="B713" s="119"/>
      <c r="C713" s="7"/>
      <c r="D713" s="7"/>
      <c r="E713" s="120"/>
      <c r="F713" s="7"/>
      <c r="G713" s="7"/>
      <c r="H713" s="120"/>
      <c r="I713" s="7"/>
      <c r="J713" s="7"/>
      <c r="K713" s="120"/>
      <c r="L713" s="7"/>
      <c r="M713" s="7"/>
      <c r="N713" s="120"/>
      <c r="O713" s="7"/>
      <c r="P713" s="7"/>
      <c r="Q713" s="120"/>
      <c r="R713" s="7"/>
      <c r="S713" s="7"/>
      <c r="T713" s="7"/>
      <c r="U713" s="7"/>
      <c r="V713" s="8"/>
      <c r="W713" s="7"/>
      <c r="X713" s="43"/>
      <c r="Y713" s="43"/>
      <c r="Z713" s="43"/>
    </row>
    <row r="714" ht="15.75" customHeight="1">
      <c r="A714" s="12"/>
      <c r="B714" s="119"/>
      <c r="C714" s="7"/>
      <c r="D714" s="7"/>
      <c r="E714" s="120"/>
      <c r="F714" s="7"/>
      <c r="G714" s="7"/>
      <c r="H714" s="120"/>
      <c r="I714" s="7"/>
      <c r="J714" s="7"/>
      <c r="K714" s="120"/>
      <c r="L714" s="7"/>
      <c r="M714" s="7"/>
      <c r="N714" s="120"/>
      <c r="O714" s="7"/>
      <c r="P714" s="7"/>
      <c r="Q714" s="120"/>
      <c r="R714" s="7"/>
      <c r="S714" s="7"/>
      <c r="T714" s="7"/>
      <c r="U714" s="7"/>
      <c r="V714" s="8"/>
      <c r="W714" s="7"/>
      <c r="X714" s="43"/>
      <c r="Y714" s="43"/>
      <c r="Z714" s="43"/>
    </row>
    <row r="715" ht="15.75" customHeight="1">
      <c r="A715" s="12"/>
      <c r="B715" s="119"/>
      <c r="C715" s="7"/>
      <c r="D715" s="7"/>
      <c r="E715" s="120"/>
      <c r="F715" s="7"/>
      <c r="G715" s="7"/>
      <c r="H715" s="120"/>
      <c r="I715" s="7"/>
      <c r="J715" s="7"/>
      <c r="K715" s="120"/>
      <c r="L715" s="7"/>
      <c r="M715" s="7"/>
      <c r="N715" s="120"/>
      <c r="O715" s="7"/>
      <c r="P715" s="7"/>
      <c r="Q715" s="120"/>
      <c r="R715" s="7"/>
      <c r="S715" s="7"/>
      <c r="T715" s="7"/>
      <c r="U715" s="7"/>
      <c r="V715" s="8"/>
      <c r="W715" s="7"/>
      <c r="X715" s="43"/>
      <c r="Y715" s="43"/>
      <c r="Z715" s="43"/>
    </row>
    <row r="716" ht="15.75" customHeight="1">
      <c r="A716" s="12"/>
      <c r="B716" s="119"/>
      <c r="C716" s="7"/>
      <c r="D716" s="7"/>
      <c r="E716" s="120"/>
      <c r="F716" s="7"/>
      <c r="G716" s="7"/>
      <c r="H716" s="120"/>
      <c r="I716" s="7"/>
      <c r="J716" s="7"/>
      <c r="K716" s="120"/>
      <c r="L716" s="7"/>
      <c r="M716" s="7"/>
      <c r="N716" s="120"/>
      <c r="O716" s="7"/>
      <c r="P716" s="7"/>
      <c r="Q716" s="120"/>
      <c r="R716" s="7"/>
      <c r="S716" s="7"/>
      <c r="T716" s="7"/>
      <c r="U716" s="7"/>
      <c r="V716" s="8"/>
      <c r="W716" s="7"/>
      <c r="X716" s="43"/>
      <c r="Y716" s="43"/>
      <c r="Z716" s="43"/>
    </row>
    <row r="717" ht="15.75" customHeight="1">
      <c r="A717" s="12"/>
      <c r="B717" s="119"/>
      <c r="C717" s="7"/>
      <c r="D717" s="7"/>
      <c r="E717" s="120"/>
      <c r="F717" s="7"/>
      <c r="G717" s="7"/>
      <c r="H717" s="120"/>
      <c r="I717" s="7"/>
      <c r="J717" s="7"/>
      <c r="K717" s="120"/>
      <c r="L717" s="7"/>
      <c r="M717" s="7"/>
      <c r="N717" s="120"/>
      <c r="O717" s="7"/>
      <c r="P717" s="7"/>
      <c r="Q717" s="120"/>
      <c r="R717" s="7"/>
      <c r="S717" s="7"/>
      <c r="T717" s="7"/>
      <c r="U717" s="7"/>
      <c r="V717" s="8"/>
      <c r="W717" s="7"/>
      <c r="X717" s="43"/>
      <c r="Y717" s="43"/>
      <c r="Z717" s="43"/>
    </row>
    <row r="718" ht="15.75" customHeight="1">
      <c r="A718" s="12"/>
      <c r="B718" s="119"/>
      <c r="C718" s="7"/>
      <c r="D718" s="7"/>
      <c r="E718" s="120"/>
      <c r="F718" s="7"/>
      <c r="G718" s="7"/>
      <c r="H718" s="120"/>
      <c r="I718" s="7"/>
      <c r="J718" s="7"/>
      <c r="K718" s="120"/>
      <c r="L718" s="7"/>
      <c r="M718" s="7"/>
      <c r="N718" s="120"/>
      <c r="O718" s="7"/>
      <c r="P718" s="7"/>
      <c r="Q718" s="120"/>
      <c r="R718" s="7"/>
      <c r="S718" s="7"/>
      <c r="T718" s="7"/>
      <c r="U718" s="7"/>
      <c r="V718" s="8"/>
      <c r="W718" s="7"/>
      <c r="X718" s="43"/>
      <c r="Y718" s="43"/>
      <c r="Z718" s="43"/>
    </row>
    <row r="719" ht="15.75" customHeight="1">
      <c r="A719" s="12"/>
      <c r="B719" s="119"/>
      <c r="C719" s="7"/>
      <c r="D719" s="7"/>
      <c r="E719" s="120"/>
      <c r="F719" s="7"/>
      <c r="G719" s="7"/>
      <c r="H719" s="120"/>
      <c r="I719" s="7"/>
      <c r="J719" s="7"/>
      <c r="K719" s="120"/>
      <c r="L719" s="7"/>
      <c r="M719" s="7"/>
      <c r="N719" s="120"/>
      <c r="O719" s="7"/>
      <c r="P719" s="7"/>
      <c r="Q719" s="120"/>
      <c r="R719" s="7"/>
      <c r="S719" s="7"/>
      <c r="T719" s="7"/>
      <c r="U719" s="7"/>
      <c r="V719" s="8"/>
      <c r="W719" s="7"/>
      <c r="X719" s="43"/>
      <c r="Y719" s="43"/>
      <c r="Z719" s="43"/>
    </row>
    <row r="720" ht="15.75" customHeight="1">
      <c r="A720" s="12"/>
      <c r="B720" s="119"/>
      <c r="C720" s="7"/>
      <c r="D720" s="7"/>
      <c r="E720" s="120"/>
      <c r="F720" s="7"/>
      <c r="G720" s="7"/>
      <c r="H720" s="120"/>
      <c r="I720" s="7"/>
      <c r="J720" s="7"/>
      <c r="K720" s="120"/>
      <c r="L720" s="7"/>
      <c r="M720" s="7"/>
      <c r="N720" s="120"/>
      <c r="O720" s="7"/>
      <c r="P720" s="7"/>
      <c r="Q720" s="120"/>
      <c r="R720" s="7"/>
      <c r="S720" s="7"/>
      <c r="T720" s="7"/>
      <c r="U720" s="7"/>
      <c r="V720" s="8"/>
      <c r="W720" s="7"/>
      <c r="X720" s="43"/>
      <c r="Y720" s="43"/>
      <c r="Z720" s="43"/>
    </row>
    <row r="721" ht="15.75" customHeight="1">
      <c r="A721" s="12"/>
      <c r="B721" s="119"/>
      <c r="C721" s="7"/>
      <c r="D721" s="7"/>
      <c r="E721" s="120"/>
      <c r="F721" s="7"/>
      <c r="G721" s="7"/>
      <c r="H721" s="120"/>
      <c r="I721" s="7"/>
      <c r="J721" s="7"/>
      <c r="K721" s="120"/>
      <c r="L721" s="7"/>
      <c r="M721" s="7"/>
      <c r="N721" s="120"/>
      <c r="O721" s="7"/>
      <c r="P721" s="7"/>
      <c r="Q721" s="120"/>
      <c r="R721" s="7"/>
      <c r="S721" s="7"/>
      <c r="T721" s="7"/>
      <c r="U721" s="7"/>
      <c r="V721" s="8"/>
      <c r="W721" s="7"/>
      <c r="X721" s="43"/>
      <c r="Y721" s="43"/>
      <c r="Z721" s="43"/>
    </row>
    <row r="722" ht="15.75" customHeight="1">
      <c r="A722" s="12"/>
      <c r="B722" s="119"/>
      <c r="C722" s="7"/>
      <c r="D722" s="7"/>
      <c r="E722" s="120"/>
      <c r="F722" s="7"/>
      <c r="G722" s="7"/>
      <c r="H722" s="120"/>
      <c r="I722" s="7"/>
      <c r="J722" s="7"/>
      <c r="K722" s="120"/>
      <c r="L722" s="7"/>
      <c r="M722" s="7"/>
      <c r="N722" s="120"/>
      <c r="O722" s="7"/>
      <c r="P722" s="7"/>
      <c r="Q722" s="120"/>
      <c r="R722" s="7"/>
      <c r="S722" s="7"/>
      <c r="T722" s="7"/>
      <c r="U722" s="7"/>
      <c r="V722" s="8"/>
      <c r="W722" s="7"/>
      <c r="X722" s="43"/>
      <c r="Y722" s="43"/>
      <c r="Z722" s="43"/>
    </row>
    <row r="723" ht="15.75" customHeight="1">
      <c r="A723" s="12"/>
      <c r="B723" s="119"/>
      <c r="C723" s="7"/>
      <c r="D723" s="7"/>
      <c r="E723" s="120"/>
      <c r="F723" s="7"/>
      <c r="G723" s="7"/>
      <c r="H723" s="120"/>
      <c r="I723" s="7"/>
      <c r="J723" s="7"/>
      <c r="K723" s="120"/>
      <c r="L723" s="7"/>
      <c r="M723" s="7"/>
      <c r="N723" s="120"/>
      <c r="O723" s="7"/>
      <c r="P723" s="7"/>
      <c r="Q723" s="120"/>
      <c r="R723" s="7"/>
      <c r="S723" s="7"/>
      <c r="T723" s="7"/>
      <c r="U723" s="7"/>
      <c r="V723" s="8"/>
      <c r="W723" s="7"/>
      <c r="X723" s="43"/>
      <c r="Y723" s="43"/>
      <c r="Z723" s="43"/>
    </row>
    <row r="724" ht="15.75" customHeight="1">
      <c r="A724" s="12"/>
      <c r="B724" s="119"/>
      <c r="C724" s="7"/>
      <c r="D724" s="7"/>
      <c r="E724" s="120"/>
      <c r="F724" s="7"/>
      <c r="G724" s="7"/>
      <c r="H724" s="120"/>
      <c r="I724" s="7"/>
      <c r="J724" s="7"/>
      <c r="K724" s="120"/>
      <c r="L724" s="7"/>
      <c r="M724" s="7"/>
      <c r="N724" s="120"/>
      <c r="O724" s="7"/>
      <c r="P724" s="7"/>
      <c r="Q724" s="120"/>
      <c r="R724" s="7"/>
      <c r="S724" s="7"/>
      <c r="T724" s="7"/>
      <c r="U724" s="7"/>
      <c r="V724" s="8"/>
      <c r="W724" s="7"/>
      <c r="X724" s="43"/>
      <c r="Y724" s="43"/>
      <c r="Z724" s="43"/>
    </row>
    <row r="725" ht="15.75" customHeight="1">
      <c r="A725" s="12"/>
      <c r="B725" s="119"/>
      <c r="C725" s="7"/>
      <c r="D725" s="7"/>
      <c r="E725" s="120"/>
      <c r="F725" s="7"/>
      <c r="G725" s="7"/>
      <c r="H725" s="120"/>
      <c r="I725" s="7"/>
      <c r="J725" s="7"/>
      <c r="K725" s="120"/>
      <c r="L725" s="7"/>
      <c r="M725" s="7"/>
      <c r="N725" s="120"/>
      <c r="O725" s="7"/>
      <c r="P725" s="7"/>
      <c r="Q725" s="120"/>
      <c r="R725" s="7"/>
      <c r="S725" s="7"/>
      <c r="T725" s="7"/>
      <c r="U725" s="7"/>
      <c r="V725" s="8"/>
      <c r="W725" s="7"/>
      <c r="X725" s="43"/>
      <c r="Y725" s="43"/>
      <c r="Z725" s="43"/>
    </row>
    <row r="726" ht="15.75" customHeight="1">
      <c r="A726" s="12"/>
      <c r="B726" s="119"/>
      <c r="C726" s="7"/>
      <c r="D726" s="7"/>
      <c r="E726" s="120"/>
      <c r="F726" s="7"/>
      <c r="G726" s="7"/>
      <c r="H726" s="120"/>
      <c r="I726" s="7"/>
      <c r="J726" s="7"/>
      <c r="K726" s="120"/>
      <c r="L726" s="7"/>
      <c r="M726" s="7"/>
      <c r="N726" s="120"/>
      <c r="O726" s="7"/>
      <c r="P726" s="7"/>
      <c r="Q726" s="120"/>
      <c r="R726" s="7"/>
      <c r="S726" s="7"/>
      <c r="T726" s="7"/>
      <c r="U726" s="7"/>
      <c r="V726" s="8"/>
      <c r="W726" s="7"/>
      <c r="X726" s="43"/>
      <c r="Y726" s="43"/>
      <c r="Z726" s="43"/>
    </row>
    <row r="727" ht="15.75" customHeight="1">
      <c r="A727" s="12"/>
      <c r="B727" s="119"/>
      <c r="C727" s="7"/>
      <c r="D727" s="7"/>
      <c r="E727" s="120"/>
      <c r="F727" s="7"/>
      <c r="G727" s="7"/>
      <c r="H727" s="120"/>
      <c r="I727" s="7"/>
      <c r="J727" s="7"/>
      <c r="K727" s="120"/>
      <c r="L727" s="7"/>
      <c r="M727" s="7"/>
      <c r="N727" s="120"/>
      <c r="O727" s="7"/>
      <c r="P727" s="7"/>
      <c r="Q727" s="120"/>
      <c r="R727" s="7"/>
      <c r="S727" s="7"/>
      <c r="T727" s="7"/>
      <c r="U727" s="7"/>
      <c r="V727" s="8"/>
      <c r="W727" s="7"/>
      <c r="X727" s="43"/>
      <c r="Y727" s="43"/>
      <c r="Z727" s="43"/>
    </row>
    <row r="728" ht="15.75" customHeight="1">
      <c r="A728" s="12"/>
      <c r="B728" s="119"/>
      <c r="C728" s="7"/>
      <c r="D728" s="7"/>
      <c r="E728" s="120"/>
      <c r="F728" s="7"/>
      <c r="G728" s="7"/>
      <c r="H728" s="120"/>
      <c r="I728" s="7"/>
      <c r="J728" s="7"/>
      <c r="K728" s="120"/>
      <c r="L728" s="7"/>
      <c r="M728" s="7"/>
      <c r="N728" s="120"/>
      <c r="O728" s="7"/>
      <c r="P728" s="7"/>
      <c r="Q728" s="120"/>
      <c r="R728" s="7"/>
      <c r="S728" s="7"/>
      <c r="T728" s="7"/>
      <c r="U728" s="7"/>
      <c r="V728" s="8"/>
      <c r="W728" s="7"/>
      <c r="X728" s="43"/>
      <c r="Y728" s="43"/>
      <c r="Z728" s="43"/>
    </row>
    <row r="729" ht="15.75" customHeight="1">
      <c r="A729" s="12"/>
      <c r="B729" s="119"/>
      <c r="C729" s="7"/>
      <c r="D729" s="7"/>
      <c r="E729" s="120"/>
      <c r="F729" s="7"/>
      <c r="G729" s="7"/>
      <c r="H729" s="120"/>
      <c r="I729" s="7"/>
      <c r="J729" s="7"/>
      <c r="K729" s="120"/>
      <c r="L729" s="7"/>
      <c r="M729" s="7"/>
      <c r="N729" s="120"/>
      <c r="O729" s="7"/>
      <c r="P729" s="7"/>
      <c r="Q729" s="120"/>
      <c r="R729" s="7"/>
      <c r="S729" s="7"/>
      <c r="T729" s="7"/>
      <c r="U729" s="7"/>
      <c r="V729" s="8"/>
      <c r="W729" s="7"/>
      <c r="X729" s="43"/>
      <c r="Y729" s="43"/>
      <c r="Z729" s="43"/>
    </row>
    <row r="730" ht="15.75" customHeight="1">
      <c r="A730" s="12"/>
      <c r="B730" s="119"/>
      <c r="C730" s="7"/>
      <c r="D730" s="7"/>
      <c r="E730" s="120"/>
      <c r="F730" s="7"/>
      <c r="G730" s="7"/>
      <c r="H730" s="120"/>
      <c r="I730" s="7"/>
      <c r="J730" s="7"/>
      <c r="K730" s="120"/>
      <c r="L730" s="7"/>
      <c r="M730" s="7"/>
      <c r="N730" s="120"/>
      <c r="O730" s="7"/>
      <c r="P730" s="7"/>
      <c r="Q730" s="120"/>
      <c r="R730" s="7"/>
      <c r="S730" s="7"/>
      <c r="T730" s="7"/>
      <c r="U730" s="7"/>
      <c r="V730" s="8"/>
      <c r="W730" s="7"/>
      <c r="X730" s="43"/>
      <c r="Y730" s="43"/>
      <c r="Z730" s="43"/>
    </row>
    <row r="731" ht="15.75" customHeight="1">
      <c r="A731" s="12"/>
      <c r="B731" s="119"/>
      <c r="C731" s="7"/>
      <c r="D731" s="7"/>
      <c r="E731" s="120"/>
      <c r="F731" s="7"/>
      <c r="G731" s="7"/>
      <c r="H731" s="120"/>
      <c r="I731" s="7"/>
      <c r="J731" s="7"/>
      <c r="K731" s="120"/>
      <c r="L731" s="7"/>
      <c r="M731" s="7"/>
      <c r="N731" s="120"/>
      <c r="O731" s="7"/>
      <c r="P731" s="7"/>
      <c r="Q731" s="120"/>
      <c r="R731" s="7"/>
      <c r="S731" s="7"/>
      <c r="T731" s="7"/>
      <c r="U731" s="7"/>
      <c r="V731" s="8"/>
      <c r="W731" s="7"/>
      <c r="X731" s="43"/>
      <c r="Y731" s="43"/>
      <c r="Z731" s="43"/>
    </row>
    <row r="732" ht="15.75" customHeight="1">
      <c r="A732" s="12"/>
      <c r="B732" s="119"/>
      <c r="C732" s="7"/>
      <c r="D732" s="7"/>
      <c r="E732" s="120"/>
      <c r="F732" s="7"/>
      <c r="G732" s="7"/>
      <c r="H732" s="120"/>
      <c r="I732" s="7"/>
      <c r="J732" s="7"/>
      <c r="K732" s="120"/>
      <c r="L732" s="7"/>
      <c r="M732" s="7"/>
      <c r="N732" s="120"/>
      <c r="O732" s="7"/>
      <c r="P732" s="7"/>
      <c r="Q732" s="120"/>
      <c r="R732" s="7"/>
      <c r="S732" s="7"/>
      <c r="T732" s="7"/>
      <c r="U732" s="7"/>
      <c r="V732" s="8"/>
      <c r="W732" s="7"/>
      <c r="X732" s="43"/>
      <c r="Y732" s="43"/>
      <c r="Z732" s="43"/>
    </row>
    <row r="733" ht="15.75" customHeight="1">
      <c r="A733" s="12"/>
      <c r="B733" s="119"/>
      <c r="C733" s="7"/>
      <c r="D733" s="7"/>
      <c r="E733" s="120"/>
      <c r="F733" s="7"/>
      <c r="G733" s="7"/>
      <c r="H733" s="120"/>
      <c r="I733" s="7"/>
      <c r="J733" s="7"/>
      <c r="K733" s="120"/>
      <c r="L733" s="7"/>
      <c r="M733" s="7"/>
      <c r="N733" s="120"/>
      <c r="O733" s="7"/>
      <c r="P733" s="7"/>
      <c r="Q733" s="120"/>
      <c r="R733" s="7"/>
      <c r="S733" s="7"/>
      <c r="T733" s="7"/>
      <c r="U733" s="7"/>
      <c r="V733" s="8"/>
      <c r="W733" s="7"/>
      <c r="X733" s="43"/>
      <c r="Y733" s="43"/>
      <c r="Z733" s="43"/>
    </row>
    <row r="734" ht="15.75" customHeight="1">
      <c r="A734" s="12"/>
      <c r="B734" s="119"/>
      <c r="C734" s="7"/>
      <c r="D734" s="7"/>
      <c r="E734" s="120"/>
      <c r="F734" s="7"/>
      <c r="G734" s="7"/>
      <c r="H734" s="120"/>
      <c r="I734" s="7"/>
      <c r="J734" s="7"/>
      <c r="K734" s="120"/>
      <c r="L734" s="7"/>
      <c r="M734" s="7"/>
      <c r="N734" s="120"/>
      <c r="O734" s="7"/>
      <c r="P734" s="7"/>
      <c r="Q734" s="120"/>
      <c r="R734" s="7"/>
      <c r="S734" s="7"/>
      <c r="T734" s="7"/>
      <c r="U734" s="7"/>
      <c r="V734" s="8"/>
      <c r="W734" s="7"/>
      <c r="X734" s="43"/>
      <c r="Y734" s="43"/>
      <c r="Z734" s="43"/>
    </row>
    <row r="735" ht="15.75" customHeight="1">
      <c r="A735" s="12"/>
      <c r="B735" s="119"/>
      <c r="C735" s="7"/>
      <c r="D735" s="7"/>
      <c r="E735" s="120"/>
      <c r="F735" s="7"/>
      <c r="G735" s="7"/>
      <c r="H735" s="120"/>
      <c r="I735" s="7"/>
      <c r="J735" s="7"/>
      <c r="K735" s="120"/>
      <c r="L735" s="7"/>
      <c r="M735" s="7"/>
      <c r="N735" s="120"/>
      <c r="O735" s="7"/>
      <c r="P735" s="7"/>
      <c r="Q735" s="120"/>
      <c r="R735" s="7"/>
      <c r="S735" s="7"/>
      <c r="T735" s="7"/>
      <c r="U735" s="7"/>
      <c r="V735" s="8"/>
      <c r="W735" s="7"/>
      <c r="X735" s="43"/>
      <c r="Y735" s="43"/>
      <c r="Z735" s="43"/>
    </row>
    <row r="736" ht="15.75" customHeight="1">
      <c r="A736" s="12"/>
      <c r="B736" s="119"/>
      <c r="C736" s="7"/>
      <c r="D736" s="7"/>
      <c r="E736" s="120"/>
      <c r="F736" s="7"/>
      <c r="G736" s="7"/>
      <c r="H736" s="120"/>
      <c r="I736" s="7"/>
      <c r="J736" s="7"/>
      <c r="K736" s="120"/>
      <c r="L736" s="7"/>
      <c r="M736" s="7"/>
      <c r="N736" s="120"/>
      <c r="O736" s="7"/>
      <c r="P736" s="7"/>
      <c r="Q736" s="120"/>
      <c r="R736" s="7"/>
      <c r="S736" s="7"/>
      <c r="T736" s="7"/>
      <c r="U736" s="7"/>
      <c r="V736" s="8"/>
      <c r="W736" s="7"/>
      <c r="X736" s="43"/>
      <c r="Y736" s="43"/>
      <c r="Z736" s="43"/>
    </row>
    <row r="737" ht="15.75" customHeight="1">
      <c r="A737" s="12"/>
      <c r="B737" s="119"/>
      <c r="C737" s="7"/>
      <c r="D737" s="7"/>
      <c r="E737" s="120"/>
      <c r="F737" s="7"/>
      <c r="G737" s="7"/>
      <c r="H737" s="120"/>
      <c r="I737" s="7"/>
      <c r="J737" s="7"/>
      <c r="K737" s="120"/>
      <c r="L737" s="7"/>
      <c r="M737" s="7"/>
      <c r="N737" s="120"/>
      <c r="O737" s="7"/>
      <c r="P737" s="7"/>
      <c r="Q737" s="120"/>
      <c r="R737" s="7"/>
      <c r="S737" s="7"/>
      <c r="T737" s="7"/>
      <c r="U737" s="7"/>
      <c r="V737" s="8"/>
      <c r="W737" s="7"/>
      <c r="X737" s="43"/>
      <c r="Y737" s="43"/>
      <c r="Z737" s="43"/>
    </row>
    <row r="738" ht="15.75" customHeight="1">
      <c r="A738" s="12"/>
      <c r="B738" s="119"/>
      <c r="C738" s="7"/>
      <c r="D738" s="7"/>
      <c r="E738" s="120"/>
      <c r="F738" s="7"/>
      <c r="G738" s="7"/>
      <c r="H738" s="120"/>
      <c r="I738" s="7"/>
      <c r="J738" s="7"/>
      <c r="K738" s="120"/>
      <c r="L738" s="7"/>
      <c r="M738" s="7"/>
      <c r="N738" s="120"/>
      <c r="O738" s="7"/>
      <c r="P738" s="7"/>
      <c r="Q738" s="120"/>
      <c r="R738" s="7"/>
      <c r="S738" s="7"/>
      <c r="T738" s="7"/>
      <c r="U738" s="7"/>
      <c r="V738" s="8"/>
      <c r="W738" s="7"/>
      <c r="X738" s="43"/>
      <c r="Y738" s="43"/>
      <c r="Z738" s="43"/>
    </row>
    <row r="739" ht="15.75" customHeight="1">
      <c r="A739" s="12"/>
      <c r="B739" s="119"/>
      <c r="C739" s="7"/>
      <c r="D739" s="7"/>
      <c r="E739" s="120"/>
      <c r="F739" s="7"/>
      <c r="G739" s="7"/>
      <c r="H739" s="120"/>
      <c r="I739" s="7"/>
      <c r="J739" s="7"/>
      <c r="K739" s="120"/>
      <c r="L739" s="7"/>
      <c r="M739" s="7"/>
      <c r="N739" s="120"/>
      <c r="O739" s="7"/>
      <c r="P739" s="7"/>
      <c r="Q739" s="120"/>
      <c r="R739" s="7"/>
      <c r="S739" s="7"/>
      <c r="T739" s="7"/>
      <c r="U739" s="7"/>
      <c r="V739" s="8"/>
      <c r="W739" s="7"/>
      <c r="X739" s="43"/>
      <c r="Y739" s="43"/>
      <c r="Z739" s="43"/>
    </row>
    <row r="740" ht="15.75" customHeight="1">
      <c r="A740" s="12"/>
      <c r="B740" s="119"/>
      <c r="C740" s="7"/>
      <c r="D740" s="7"/>
      <c r="E740" s="120"/>
      <c r="F740" s="7"/>
      <c r="G740" s="7"/>
      <c r="H740" s="120"/>
      <c r="I740" s="7"/>
      <c r="J740" s="7"/>
      <c r="K740" s="120"/>
      <c r="L740" s="7"/>
      <c r="M740" s="7"/>
      <c r="N740" s="120"/>
      <c r="O740" s="7"/>
      <c r="P740" s="7"/>
      <c r="Q740" s="120"/>
      <c r="R740" s="7"/>
      <c r="S740" s="7"/>
      <c r="T740" s="7"/>
      <c r="U740" s="7"/>
      <c r="V740" s="8"/>
      <c r="W740" s="7"/>
      <c r="X740" s="43"/>
      <c r="Y740" s="43"/>
      <c r="Z740" s="43"/>
    </row>
    <row r="741" ht="15.75" customHeight="1">
      <c r="A741" s="12"/>
      <c r="B741" s="119"/>
      <c r="C741" s="7"/>
      <c r="D741" s="7"/>
      <c r="E741" s="120"/>
      <c r="F741" s="7"/>
      <c r="G741" s="7"/>
      <c r="H741" s="120"/>
      <c r="I741" s="7"/>
      <c r="J741" s="7"/>
      <c r="K741" s="120"/>
      <c r="L741" s="7"/>
      <c r="M741" s="7"/>
      <c r="N741" s="120"/>
      <c r="O741" s="7"/>
      <c r="P741" s="7"/>
      <c r="Q741" s="120"/>
      <c r="R741" s="7"/>
      <c r="S741" s="7"/>
      <c r="T741" s="7"/>
      <c r="U741" s="7"/>
      <c r="V741" s="8"/>
      <c r="W741" s="7"/>
      <c r="X741" s="43"/>
      <c r="Y741" s="43"/>
      <c r="Z741" s="43"/>
    </row>
    <row r="742" ht="15.75" customHeight="1">
      <c r="A742" s="12"/>
      <c r="B742" s="119"/>
      <c r="C742" s="7"/>
      <c r="D742" s="7"/>
      <c r="E742" s="120"/>
      <c r="F742" s="7"/>
      <c r="G742" s="7"/>
      <c r="H742" s="120"/>
      <c r="I742" s="7"/>
      <c r="J742" s="7"/>
      <c r="K742" s="120"/>
      <c r="L742" s="7"/>
      <c r="M742" s="7"/>
      <c r="N742" s="120"/>
      <c r="O742" s="7"/>
      <c r="P742" s="7"/>
      <c r="Q742" s="120"/>
      <c r="R742" s="7"/>
      <c r="S742" s="7"/>
      <c r="T742" s="7"/>
      <c r="U742" s="7"/>
      <c r="V742" s="8"/>
      <c r="W742" s="7"/>
      <c r="X742" s="43"/>
      <c r="Y742" s="43"/>
      <c r="Z742" s="43"/>
    </row>
    <row r="743" ht="15.75" customHeight="1">
      <c r="A743" s="12"/>
      <c r="B743" s="119"/>
      <c r="C743" s="7"/>
      <c r="D743" s="7"/>
      <c r="E743" s="120"/>
      <c r="F743" s="7"/>
      <c r="G743" s="7"/>
      <c r="H743" s="120"/>
      <c r="I743" s="7"/>
      <c r="J743" s="7"/>
      <c r="K743" s="120"/>
      <c r="L743" s="7"/>
      <c r="M743" s="7"/>
      <c r="N743" s="120"/>
      <c r="O743" s="7"/>
      <c r="P743" s="7"/>
      <c r="Q743" s="120"/>
      <c r="R743" s="7"/>
      <c r="S743" s="7"/>
      <c r="T743" s="7"/>
      <c r="U743" s="7"/>
      <c r="V743" s="8"/>
      <c r="W743" s="7"/>
      <c r="X743" s="43"/>
      <c r="Y743" s="43"/>
      <c r="Z743" s="43"/>
    </row>
    <row r="744" ht="15.75" customHeight="1">
      <c r="A744" s="12"/>
      <c r="B744" s="119"/>
      <c r="C744" s="7"/>
      <c r="D744" s="7"/>
      <c r="E744" s="120"/>
      <c r="F744" s="7"/>
      <c r="G744" s="7"/>
      <c r="H744" s="120"/>
      <c r="I744" s="7"/>
      <c r="J744" s="7"/>
      <c r="K744" s="120"/>
      <c r="L744" s="7"/>
      <c r="M744" s="7"/>
      <c r="N744" s="120"/>
      <c r="O744" s="7"/>
      <c r="P744" s="7"/>
      <c r="Q744" s="120"/>
      <c r="R744" s="7"/>
      <c r="S744" s="7"/>
      <c r="T744" s="7"/>
      <c r="U744" s="7"/>
      <c r="V744" s="8"/>
      <c r="W744" s="7"/>
      <c r="X744" s="43"/>
      <c r="Y744" s="43"/>
      <c r="Z744" s="43"/>
    </row>
    <row r="745" ht="15.75" customHeight="1">
      <c r="A745" s="12"/>
      <c r="B745" s="119"/>
      <c r="C745" s="7"/>
      <c r="D745" s="7"/>
      <c r="E745" s="120"/>
      <c r="F745" s="7"/>
      <c r="G745" s="7"/>
      <c r="H745" s="120"/>
      <c r="I745" s="7"/>
      <c r="J745" s="7"/>
      <c r="K745" s="120"/>
      <c r="L745" s="7"/>
      <c r="M745" s="7"/>
      <c r="N745" s="120"/>
      <c r="O745" s="7"/>
      <c r="P745" s="7"/>
      <c r="Q745" s="120"/>
      <c r="R745" s="7"/>
      <c r="S745" s="7"/>
      <c r="T745" s="7"/>
      <c r="U745" s="7"/>
      <c r="V745" s="8"/>
      <c r="W745" s="7"/>
      <c r="X745" s="43"/>
      <c r="Y745" s="43"/>
      <c r="Z745" s="43"/>
    </row>
    <row r="746" ht="15.75" customHeight="1">
      <c r="A746" s="12"/>
      <c r="B746" s="119"/>
      <c r="C746" s="7"/>
      <c r="D746" s="7"/>
      <c r="E746" s="120"/>
      <c r="F746" s="7"/>
      <c r="G746" s="7"/>
      <c r="H746" s="120"/>
      <c r="I746" s="7"/>
      <c r="J746" s="7"/>
      <c r="K746" s="120"/>
      <c r="L746" s="7"/>
      <c r="M746" s="7"/>
      <c r="N746" s="120"/>
      <c r="O746" s="7"/>
      <c r="P746" s="7"/>
      <c r="Q746" s="120"/>
      <c r="R746" s="7"/>
      <c r="S746" s="7"/>
      <c r="T746" s="7"/>
      <c r="U746" s="7"/>
      <c r="V746" s="8"/>
      <c r="W746" s="7"/>
      <c r="X746" s="43"/>
      <c r="Y746" s="43"/>
      <c r="Z746" s="43"/>
    </row>
    <row r="747" ht="15.75" customHeight="1">
      <c r="A747" s="12"/>
      <c r="B747" s="119"/>
      <c r="C747" s="7"/>
      <c r="D747" s="7"/>
      <c r="E747" s="120"/>
      <c r="F747" s="7"/>
      <c r="G747" s="7"/>
      <c r="H747" s="120"/>
      <c r="I747" s="7"/>
      <c r="J747" s="7"/>
      <c r="K747" s="120"/>
      <c r="L747" s="7"/>
      <c r="M747" s="7"/>
      <c r="N747" s="120"/>
      <c r="O747" s="7"/>
      <c r="P747" s="7"/>
      <c r="Q747" s="120"/>
      <c r="R747" s="7"/>
      <c r="S747" s="7"/>
      <c r="T747" s="7"/>
      <c r="U747" s="7"/>
      <c r="V747" s="8"/>
      <c r="W747" s="7"/>
      <c r="X747" s="43"/>
      <c r="Y747" s="43"/>
      <c r="Z747" s="43"/>
    </row>
    <row r="748" ht="15.75" customHeight="1">
      <c r="A748" s="12"/>
      <c r="B748" s="119"/>
      <c r="C748" s="7"/>
      <c r="D748" s="7"/>
      <c r="E748" s="120"/>
      <c r="F748" s="7"/>
      <c r="G748" s="7"/>
      <c r="H748" s="120"/>
      <c r="I748" s="7"/>
      <c r="J748" s="7"/>
      <c r="K748" s="120"/>
      <c r="L748" s="7"/>
      <c r="M748" s="7"/>
      <c r="N748" s="120"/>
      <c r="O748" s="7"/>
      <c r="P748" s="7"/>
      <c r="Q748" s="120"/>
      <c r="R748" s="7"/>
      <c r="S748" s="7"/>
      <c r="T748" s="7"/>
      <c r="U748" s="7"/>
      <c r="V748" s="8"/>
      <c r="W748" s="7"/>
      <c r="X748" s="43"/>
      <c r="Y748" s="43"/>
      <c r="Z748" s="43"/>
    </row>
    <row r="749" ht="15.75" customHeight="1">
      <c r="A749" s="12"/>
      <c r="B749" s="119"/>
      <c r="C749" s="7"/>
      <c r="D749" s="7"/>
      <c r="E749" s="120"/>
      <c r="F749" s="7"/>
      <c r="G749" s="7"/>
      <c r="H749" s="120"/>
      <c r="I749" s="7"/>
      <c r="J749" s="7"/>
      <c r="K749" s="120"/>
      <c r="L749" s="7"/>
      <c r="M749" s="7"/>
      <c r="N749" s="120"/>
      <c r="O749" s="7"/>
      <c r="P749" s="7"/>
      <c r="Q749" s="120"/>
      <c r="R749" s="7"/>
      <c r="S749" s="7"/>
      <c r="T749" s="7"/>
      <c r="U749" s="7"/>
      <c r="V749" s="8"/>
      <c r="W749" s="7"/>
      <c r="X749" s="43"/>
      <c r="Y749" s="43"/>
      <c r="Z749" s="43"/>
    </row>
    <row r="750" ht="15.75" customHeight="1">
      <c r="A750" s="12"/>
      <c r="B750" s="119"/>
      <c r="C750" s="7"/>
      <c r="D750" s="7"/>
      <c r="E750" s="120"/>
      <c r="F750" s="7"/>
      <c r="G750" s="7"/>
      <c r="H750" s="120"/>
      <c r="I750" s="7"/>
      <c r="J750" s="7"/>
      <c r="K750" s="120"/>
      <c r="L750" s="7"/>
      <c r="M750" s="7"/>
      <c r="N750" s="120"/>
      <c r="O750" s="7"/>
      <c r="P750" s="7"/>
      <c r="Q750" s="120"/>
      <c r="R750" s="7"/>
      <c r="S750" s="7"/>
      <c r="T750" s="7"/>
      <c r="U750" s="7"/>
      <c r="V750" s="8"/>
      <c r="W750" s="7"/>
      <c r="X750" s="43"/>
      <c r="Y750" s="43"/>
      <c r="Z750" s="43"/>
    </row>
    <row r="751" ht="15.75" customHeight="1">
      <c r="A751" s="12"/>
      <c r="B751" s="119"/>
      <c r="C751" s="7"/>
      <c r="D751" s="7"/>
      <c r="E751" s="120"/>
      <c r="F751" s="7"/>
      <c r="G751" s="7"/>
      <c r="H751" s="120"/>
      <c r="I751" s="7"/>
      <c r="J751" s="7"/>
      <c r="K751" s="120"/>
      <c r="L751" s="7"/>
      <c r="M751" s="7"/>
      <c r="N751" s="120"/>
      <c r="O751" s="7"/>
      <c r="P751" s="7"/>
      <c r="Q751" s="120"/>
      <c r="R751" s="7"/>
      <c r="S751" s="7"/>
      <c r="T751" s="7"/>
      <c r="U751" s="7"/>
      <c r="V751" s="8"/>
      <c r="W751" s="7"/>
      <c r="X751" s="43"/>
      <c r="Y751" s="43"/>
      <c r="Z751" s="43"/>
    </row>
    <row r="752" ht="15.75" customHeight="1">
      <c r="A752" s="12"/>
      <c r="B752" s="119"/>
      <c r="C752" s="7"/>
      <c r="D752" s="7"/>
      <c r="E752" s="120"/>
      <c r="F752" s="7"/>
      <c r="G752" s="7"/>
      <c r="H752" s="120"/>
      <c r="I752" s="7"/>
      <c r="J752" s="7"/>
      <c r="K752" s="120"/>
      <c r="L752" s="7"/>
      <c r="M752" s="7"/>
      <c r="N752" s="120"/>
      <c r="O752" s="7"/>
      <c r="P752" s="7"/>
      <c r="Q752" s="120"/>
      <c r="R752" s="7"/>
      <c r="S752" s="7"/>
      <c r="T752" s="7"/>
      <c r="U752" s="7"/>
      <c r="V752" s="8"/>
      <c r="W752" s="7"/>
      <c r="X752" s="43"/>
      <c r="Y752" s="43"/>
      <c r="Z752" s="43"/>
    </row>
    <row r="753" ht="15.75" customHeight="1">
      <c r="A753" s="12"/>
      <c r="B753" s="119"/>
      <c r="C753" s="7"/>
      <c r="D753" s="7"/>
      <c r="E753" s="120"/>
      <c r="F753" s="7"/>
      <c r="G753" s="7"/>
      <c r="H753" s="120"/>
      <c r="I753" s="7"/>
      <c r="J753" s="7"/>
      <c r="K753" s="120"/>
      <c r="L753" s="7"/>
      <c r="M753" s="7"/>
      <c r="N753" s="120"/>
      <c r="O753" s="7"/>
      <c r="P753" s="7"/>
      <c r="Q753" s="120"/>
      <c r="R753" s="7"/>
      <c r="S753" s="7"/>
      <c r="T753" s="7"/>
      <c r="U753" s="7"/>
      <c r="V753" s="8"/>
      <c r="W753" s="7"/>
      <c r="X753" s="43"/>
      <c r="Y753" s="43"/>
      <c r="Z753" s="43"/>
    </row>
    <row r="754" ht="15.75" customHeight="1">
      <c r="A754" s="12"/>
      <c r="B754" s="119"/>
      <c r="C754" s="7"/>
      <c r="D754" s="7"/>
      <c r="E754" s="120"/>
      <c r="F754" s="7"/>
      <c r="G754" s="7"/>
      <c r="H754" s="120"/>
      <c r="I754" s="7"/>
      <c r="J754" s="7"/>
      <c r="K754" s="120"/>
      <c r="L754" s="7"/>
      <c r="M754" s="7"/>
      <c r="N754" s="120"/>
      <c r="O754" s="7"/>
      <c r="P754" s="7"/>
      <c r="Q754" s="120"/>
      <c r="R754" s="7"/>
      <c r="S754" s="7"/>
      <c r="T754" s="7"/>
      <c r="U754" s="7"/>
      <c r="V754" s="8"/>
      <c r="W754" s="7"/>
      <c r="X754" s="43"/>
      <c r="Y754" s="43"/>
      <c r="Z754" s="43"/>
    </row>
    <row r="755" ht="15.75" customHeight="1">
      <c r="A755" s="12"/>
      <c r="B755" s="119"/>
      <c r="C755" s="7"/>
      <c r="D755" s="7"/>
      <c r="E755" s="120"/>
      <c r="F755" s="7"/>
      <c r="G755" s="7"/>
      <c r="H755" s="120"/>
      <c r="I755" s="7"/>
      <c r="J755" s="7"/>
      <c r="K755" s="120"/>
      <c r="L755" s="7"/>
      <c r="M755" s="7"/>
      <c r="N755" s="120"/>
      <c r="O755" s="7"/>
      <c r="P755" s="7"/>
      <c r="Q755" s="120"/>
      <c r="R755" s="7"/>
      <c r="S755" s="7"/>
      <c r="T755" s="7"/>
      <c r="U755" s="7"/>
      <c r="V755" s="8"/>
      <c r="W755" s="7"/>
      <c r="X755" s="43"/>
      <c r="Y755" s="43"/>
      <c r="Z755" s="43"/>
    </row>
    <row r="756" ht="15.75" customHeight="1">
      <c r="A756" s="12"/>
      <c r="B756" s="119"/>
      <c r="C756" s="7"/>
      <c r="D756" s="7"/>
      <c r="E756" s="120"/>
      <c r="F756" s="7"/>
      <c r="G756" s="7"/>
      <c r="H756" s="120"/>
      <c r="I756" s="7"/>
      <c r="J756" s="7"/>
      <c r="K756" s="120"/>
      <c r="L756" s="7"/>
      <c r="M756" s="7"/>
      <c r="N756" s="120"/>
      <c r="O756" s="7"/>
      <c r="P756" s="7"/>
      <c r="Q756" s="120"/>
      <c r="R756" s="7"/>
      <c r="S756" s="7"/>
      <c r="T756" s="7"/>
      <c r="U756" s="7"/>
      <c r="V756" s="8"/>
      <c r="W756" s="7"/>
      <c r="X756" s="43"/>
      <c r="Y756" s="43"/>
      <c r="Z756" s="43"/>
    </row>
    <row r="757" ht="15.75" customHeight="1">
      <c r="A757" s="12"/>
      <c r="B757" s="119"/>
      <c r="C757" s="7"/>
      <c r="D757" s="7"/>
      <c r="E757" s="120"/>
      <c r="F757" s="7"/>
      <c r="G757" s="7"/>
      <c r="H757" s="120"/>
      <c r="I757" s="7"/>
      <c r="J757" s="7"/>
      <c r="K757" s="120"/>
      <c r="L757" s="7"/>
      <c r="M757" s="7"/>
      <c r="N757" s="120"/>
      <c r="O757" s="7"/>
      <c r="P757" s="7"/>
      <c r="Q757" s="120"/>
      <c r="R757" s="7"/>
      <c r="S757" s="7"/>
      <c r="T757" s="7"/>
      <c r="U757" s="7"/>
      <c r="V757" s="8"/>
      <c r="W757" s="7"/>
      <c r="X757" s="43"/>
      <c r="Y757" s="43"/>
      <c r="Z757" s="43"/>
    </row>
    <row r="758" ht="15.75" customHeight="1">
      <c r="A758" s="12"/>
      <c r="B758" s="119"/>
      <c r="C758" s="7"/>
      <c r="D758" s="7"/>
      <c r="E758" s="120"/>
      <c r="F758" s="7"/>
      <c r="G758" s="7"/>
      <c r="H758" s="120"/>
      <c r="I758" s="7"/>
      <c r="J758" s="7"/>
      <c r="K758" s="120"/>
      <c r="L758" s="7"/>
      <c r="M758" s="7"/>
      <c r="N758" s="120"/>
      <c r="O758" s="7"/>
      <c r="P758" s="7"/>
      <c r="Q758" s="120"/>
      <c r="R758" s="7"/>
      <c r="S758" s="7"/>
      <c r="T758" s="7"/>
      <c r="U758" s="7"/>
      <c r="V758" s="8"/>
      <c r="W758" s="7"/>
      <c r="X758" s="43"/>
      <c r="Y758" s="43"/>
      <c r="Z758" s="43"/>
    </row>
    <row r="759" ht="15.75" customHeight="1">
      <c r="A759" s="12"/>
      <c r="B759" s="119"/>
      <c r="C759" s="7"/>
      <c r="D759" s="7"/>
      <c r="E759" s="120"/>
      <c r="F759" s="7"/>
      <c r="G759" s="7"/>
      <c r="H759" s="120"/>
      <c r="I759" s="7"/>
      <c r="J759" s="7"/>
      <c r="K759" s="120"/>
      <c r="L759" s="7"/>
      <c r="M759" s="7"/>
      <c r="N759" s="120"/>
      <c r="O759" s="7"/>
      <c r="P759" s="7"/>
      <c r="Q759" s="120"/>
      <c r="R759" s="7"/>
      <c r="S759" s="7"/>
      <c r="T759" s="7"/>
      <c r="U759" s="7"/>
      <c r="V759" s="8"/>
      <c r="W759" s="7"/>
      <c r="X759" s="43"/>
      <c r="Y759" s="43"/>
      <c r="Z759" s="43"/>
    </row>
    <row r="760" ht="15.75" customHeight="1">
      <c r="A760" s="12"/>
      <c r="B760" s="119"/>
      <c r="C760" s="7"/>
      <c r="D760" s="7"/>
      <c r="E760" s="120"/>
      <c r="F760" s="7"/>
      <c r="G760" s="7"/>
      <c r="H760" s="120"/>
      <c r="I760" s="7"/>
      <c r="J760" s="7"/>
      <c r="K760" s="120"/>
      <c r="L760" s="7"/>
      <c r="M760" s="7"/>
      <c r="N760" s="120"/>
      <c r="O760" s="7"/>
      <c r="P760" s="7"/>
      <c r="Q760" s="120"/>
      <c r="R760" s="7"/>
      <c r="S760" s="7"/>
      <c r="T760" s="7"/>
      <c r="U760" s="7"/>
      <c r="V760" s="8"/>
      <c r="W760" s="7"/>
      <c r="X760" s="43"/>
      <c r="Y760" s="43"/>
      <c r="Z760" s="43"/>
    </row>
    <row r="761" ht="15.75" customHeight="1">
      <c r="A761" s="12"/>
      <c r="B761" s="119"/>
      <c r="C761" s="7"/>
      <c r="D761" s="7"/>
      <c r="E761" s="120"/>
      <c r="F761" s="7"/>
      <c r="G761" s="7"/>
      <c r="H761" s="120"/>
      <c r="I761" s="7"/>
      <c r="J761" s="7"/>
      <c r="K761" s="120"/>
      <c r="L761" s="7"/>
      <c r="M761" s="7"/>
      <c r="N761" s="120"/>
      <c r="O761" s="7"/>
      <c r="P761" s="7"/>
      <c r="Q761" s="120"/>
      <c r="R761" s="7"/>
      <c r="S761" s="7"/>
      <c r="T761" s="7"/>
      <c r="U761" s="7"/>
      <c r="V761" s="8"/>
      <c r="W761" s="7"/>
      <c r="X761" s="43"/>
      <c r="Y761" s="43"/>
      <c r="Z761" s="43"/>
    </row>
    <row r="762" ht="15.75" customHeight="1">
      <c r="A762" s="12"/>
      <c r="B762" s="119"/>
      <c r="C762" s="7"/>
      <c r="D762" s="7"/>
      <c r="E762" s="120"/>
      <c r="F762" s="7"/>
      <c r="G762" s="7"/>
      <c r="H762" s="120"/>
      <c r="I762" s="7"/>
      <c r="J762" s="7"/>
      <c r="K762" s="120"/>
      <c r="L762" s="7"/>
      <c r="M762" s="7"/>
      <c r="N762" s="120"/>
      <c r="O762" s="7"/>
      <c r="P762" s="7"/>
      <c r="Q762" s="120"/>
      <c r="R762" s="7"/>
      <c r="S762" s="7"/>
      <c r="T762" s="7"/>
      <c r="U762" s="7"/>
      <c r="V762" s="8"/>
      <c r="W762" s="7"/>
      <c r="X762" s="43"/>
      <c r="Y762" s="43"/>
      <c r="Z762" s="43"/>
    </row>
    <row r="763" ht="15.75" customHeight="1">
      <c r="A763" s="12"/>
      <c r="B763" s="119"/>
      <c r="C763" s="7"/>
      <c r="D763" s="7"/>
      <c r="E763" s="120"/>
      <c r="F763" s="7"/>
      <c r="G763" s="7"/>
      <c r="H763" s="120"/>
      <c r="I763" s="7"/>
      <c r="J763" s="7"/>
      <c r="K763" s="120"/>
      <c r="L763" s="7"/>
      <c r="M763" s="7"/>
      <c r="N763" s="120"/>
      <c r="O763" s="7"/>
      <c r="P763" s="7"/>
      <c r="Q763" s="120"/>
      <c r="R763" s="7"/>
      <c r="S763" s="7"/>
      <c r="T763" s="7"/>
      <c r="U763" s="7"/>
      <c r="V763" s="8"/>
      <c r="W763" s="7"/>
      <c r="X763" s="43"/>
      <c r="Y763" s="43"/>
      <c r="Z763" s="43"/>
    </row>
    <row r="764" ht="15.75" customHeight="1">
      <c r="A764" s="12"/>
      <c r="B764" s="119"/>
      <c r="C764" s="7"/>
      <c r="D764" s="7"/>
      <c r="E764" s="120"/>
      <c r="F764" s="7"/>
      <c r="G764" s="7"/>
      <c r="H764" s="120"/>
      <c r="I764" s="7"/>
      <c r="J764" s="7"/>
      <c r="K764" s="120"/>
      <c r="L764" s="7"/>
      <c r="M764" s="7"/>
      <c r="N764" s="120"/>
      <c r="O764" s="7"/>
      <c r="P764" s="7"/>
      <c r="Q764" s="120"/>
      <c r="R764" s="7"/>
      <c r="S764" s="7"/>
      <c r="T764" s="7"/>
      <c r="U764" s="7"/>
      <c r="V764" s="8"/>
      <c r="W764" s="7"/>
      <c r="X764" s="43"/>
      <c r="Y764" s="43"/>
      <c r="Z764" s="43"/>
    </row>
    <row r="765" ht="15.75" customHeight="1">
      <c r="A765" s="12"/>
      <c r="B765" s="119"/>
      <c r="C765" s="7"/>
      <c r="D765" s="7"/>
      <c r="E765" s="120"/>
      <c r="F765" s="7"/>
      <c r="G765" s="7"/>
      <c r="H765" s="120"/>
      <c r="I765" s="7"/>
      <c r="J765" s="7"/>
      <c r="K765" s="120"/>
      <c r="L765" s="7"/>
      <c r="M765" s="7"/>
      <c r="N765" s="120"/>
      <c r="O765" s="7"/>
      <c r="P765" s="7"/>
      <c r="Q765" s="120"/>
      <c r="R765" s="7"/>
      <c r="S765" s="7"/>
      <c r="T765" s="7"/>
      <c r="U765" s="7"/>
      <c r="V765" s="8"/>
      <c r="W765" s="7"/>
      <c r="X765" s="43"/>
      <c r="Y765" s="43"/>
      <c r="Z765" s="43"/>
    </row>
    <row r="766" ht="15.75" customHeight="1">
      <c r="A766" s="12"/>
      <c r="B766" s="119"/>
      <c r="C766" s="7"/>
      <c r="D766" s="7"/>
      <c r="E766" s="120"/>
      <c r="F766" s="7"/>
      <c r="G766" s="7"/>
      <c r="H766" s="120"/>
      <c r="I766" s="7"/>
      <c r="J766" s="7"/>
      <c r="K766" s="120"/>
      <c r="L766" s="7"/>
      <c r="M766" s="7"/>
      <c r="N766" s="120"/>
      <c r="O766" s="7"/>
      <c r="P766" s="7"/>
      <c r="Q766" s="120"/>
      <c r="R766" s="7"/>
      <c r="S766" s="7"/>
      <c r="T766" s="7"/>
      <c r="U766" s="7"/>
      <c r="V766" s="8"/>
      <c r="W766" s="7"/>
      <c r="X766" s="43"/>
      <c r="Y766" s="43"/>
      <c r="Z766" s="43"/>
    </row>
    <row r="767" ht="15.75" customHeight="1">
      <c r="A767" s="12"/>
      <c r="B767" s="119"/>
      <c r="C767" s="7"/>
      <c r="D767" s="7"/>
      <c r="E767" s="120"/>
      <c r="F767" s="7"/>
      <c r="G767" s="7"/>
      <c r="H767" s="120"/>
      <c r="I767" s="7"/>
      <c r="J767" s="7"/>
      <c r="K767" s="120"/>
      <c r="L767" s="7"/>
      <c r="M767" s="7"/>
      <c r="N767" s="120"/>
      <c r="O767" s="7"/>
      <c r="P767" s="7"/>
      <c r="Q767" s="120"/>
      <c r="R767" s="7"/>
      <c r="S767" s="7"/>
      <c r="T767" s="7"/>
      <c r="U767" s="7"/>
      <c r="V767" s="8"/>
      <c r="W767" s="7"/>
      <c r="X767" s="43"/>
      <c r="Y767" s="43"/>
      <c r="Z767" s="43"/>
    </row>
    <row r="768" ht="15.75" customHeight="1">
      <c r="A768" s="12"/>
      <c r="B768" s="119"/>
      <c r="C768" s="7"/>
      <c r="D768" s="7"/>
      <c r="E768" s="120"/>
      <c r="F768" s="7"/>
      <c r="G768" s="7"/>
      <c r="H768" s="120"/>
      <c r="I768" s="7"/>
      <c r="J768" s="7"/>
      <c r="K768" s="120"/>
      <c r="L768" s="7"/>
      <c r="M768" s="7"/>
      <c r="N768" s="120"/>
      <c r="O768" s="7"/>
      <c r="P768" s="7"/>
      <c r="Q768" s="120"/>
      <c r="R768" s="7"/>
      <c r="S768" s="7"/>
      <c r="T768" s="7"/>
      <c r="U768" s="7"/>
      <c r="V768" s="8"/>
      <c r="W768" s="7"/>
      <c r="X768" s="43"/>
      <c r="Y768" s="43"/>
      <c r="Z768" s="43"/>
    </row>
    <row r="769" ht="15.75" customHeight="1">
      <c r="A769" s="12"/>
      <c r="B769" s="119"/>
      <c r="C769" s="7"/>
      <c r="D769" s="7"/>
      <c r="E769" s="120"/>
      <c r="F769" s="7"/>
      <c r="G769" s="7"/>
      <c r="H769" s="120"/>
      <c r="I769" s="7"/>
      <c r="J769" s="7"/>
      <c r="K769" s="120"/>
      <c r="L769" s="7"/>
      <c r="M769" s="7"/>
      <c r="N769" s="120"/>
      <c r="O769" s="7"/>
      <c r="P769" s="7"/>
      <c r="Q769" s="120"/>
      <c r="R769" s="7"/>
      <c r="S769" s="7"/>
      <c r="T769" s="7"/>
      <c r="U769" s="7"/>
      <c r="V769" s="8"/>
      <c r="W769" s="7"/>
      <c r="X769" s="43"/>
      <c r="Y769" s="43"/>
      <c r="Z769" s="43"/>
    </row>
    <row r="770" ht="15.75" customHeight="1">
      <c r="A770" s="12"/>
      <c r="B770" s="119"/>
      <c r="C770" s="7"/>
      <c r="D770" s="7"/>
      <c r="E770" s="120"/>
      <c r="F770" s="7"/>
      <c r="G770" s="7"/>
      <c r="H770" s="120"/>
      <c r="I770" s="7"/>
      <c r="J770" s="7"/>
      <c r="K770" s="120"/>
      <c r="L770" s="7"/>
      <c r="M770" s="7"/>
      <c r="N770" s="120"/>
      <c r="O770" s="7"/>
      <c r="P770" s="7"/>
      <c r="Q770" s="120"/>
      <c r="R770" s="7"/>
      <c r="S770" s="7"/>
      <c r="T770" s="7"/>
      <c r="U770" s="7"/>
      <c r="V770" s="8"/>
      <c r="W770" s="7"/>
      <c r="X770" s="43"/>
      <c r="Y770" s="43"/>
      <c r="Z770" s="43"/>
    </row>
    <row r="771" ht="15.75" customHeight="1">
      <c r="A771" s="12"/>
      <c r="B771" s="119"/>
      <c r="C771" s="7"/>
      <c r="D771" s="7"/>
      <c r="E771" s="120"/>
      <c r="F771" s="7"/>
      <c r="G771" s="7"/>
      <c r="H771" s="120"/>
      <c r="I771" s="7"/>
      <c r="J771" s="7"/>
      <c r="K771" s="120"/>
      <c r="L771" s="7"/>
      <c r="M771" s="7"/>
      <c r="N771" s="120"/>
      <c r="O771" s="7"/>
      <c r="P771" s="7"/>
      <c r="Q771" s="120"/>
      <c r="R771" s="7"/>
      <c r="S771" s="7"/>
      <c r="T771" s="7"/>
      <c r="U771" s="7"/>
      <c r="V771" s="8"/>
      <c r="W771" s="7"/>
      <c r="X771" s="43"/>
      <c r="Y771" s="43"/>
      <c r="Z771" s="43"/>
    </row>
    <row r="772" ht="15.75" customHeight="1">
      <c r="A772" s="12"/>
      <c r="B772" s="119"/>
      <c r="C772" s="7"/>
      <c r="D772" s="7"/>
      <c r="E772" s="120"/>
      <c r="F772" s="7"/>
      <c r="G772" s="7"/>
      <c r="H772" s="120"/>
      <c r="I772" s="7"/>
      <c r="J772" s="7"/>
      <c r="K772" s="120"/>
      <c r="L772" s="7"/>
      <c r="M772" s="7"/>
      <c r="N772" s="120"/>
      <c r="O772" s="7"/>
      <c r="P772" s="7"/>
      <c r="Q772" s="120"/>
      <c r="R772" s="7"/>
      <c r="S772" s="7"/>
      <c r="T772" s="7"/>
      <c r="U772" s="7"/>
      <c r="V772" s="8"/>
      <c r="W772" s="7"/>
      <c r="X772" s="43"/>
      <c r="Y772" s="43"/>
      <c r="Z772" s="43"/>
    </row>
    <row r="773" ht="15.75" customHeight="1">
      <c r="A773" s="12"/>
      <c r="B773" s="119"/>
      <c r="C773" s="7"/>
      <c r="D773" s="7"/>
      <c r="E773" s="120"/>
      <c r="F773" s="7"/>
      <c r="G773" s="7"/>
      <c r="H773" s="120"/>
      <c r="I773" s="7"/>
      <c r="J773" s="7"/>
      <c r="K773" s="120"/>
      <c r="L773" s="7"/>
      <c r="M773" s="7"/>
      <c r="N773" s="120"/>
      <c r="O773" s="7"/>
      <c r="P773" s="7"/>
      <c r="Q773" s="120"/>
      <c r="R773" s="7"/>
      <c r="S773" s="7"/>
      <c r="T773" s="7"/>
      <c r="U773" s="7"/>
      <c r="V773" s="8"/>
      <c r="W773" s="7"/>
      <c r="X773" s="43"/>
      <c r="Y773" s="43"/>
      <c r="Z773" s="43"/>
    </row>
    <row r="774" ht="15.75" customHeight="1">
      <c r="A774" s="12"/>
      <c r="B774" s="119"/>
      <c r="C774" s="7"/>
      <c r="D774" s="7"/>
      <c r="E774" s="120"/>
      <c r="F774" s="7"/>
      <c r="G774" s="7"/>
      <c r="H774" s="120"/>
      <c r="I774" s="7"/>
      <c r="J774" s="7"/>
      <c r="K774" s="120"/>
      <c r="L774" s="7"/>
      <c r="M774" s="7"/>
      <c r="N774" s="120"/>
      <c r="O774" s="7"/>
      <c r="P774" s="7"/>
      <c r="Q774" s="120"/>
      <c r="R774" s="7"/>
      <c r="S774" s="7"/>
      <c r="T774" s="7"/>
      <c r="U774" s="7"/>
      <c r="V774" s="8"/>
      <c r="W774" s="7"/>
      <c r="X774" s="43"/>
      <c r="Y774" s="43"/>
      <c r="Z774" s="43"/>
    </row>
    <row r="775" ht="15.75" customHeight="1">
      <c r="A775" s="12"/>
      <c r="B775" s="119"/>
      <c r="C775" s="7"/>
      <c r="D775" s="7"/>
      <c r="E775" s="120"/>
      <c r="F775" s="7"/>
      <c r="G775" s="7"/>
      <c r="H775" s="120"/>
      <c r="I775" s="7"/>
      <c r="J775" s="7"/>
      <c r="K775" s="120"/>
      <c r="L775" s="7"/>
      <c r="M775" s="7"/>
      <c r="N775" s="120"/>
      <c r="O775" s="7"/>
      <c r="P775" s="7"/>
      <c r="Q775" s="120"/>
      <c r="R775" s="7"/>
      <c r="S775" s="7"/>
      <c r="T775" s="7"/>
      <c r="U775" s="7"/>
      <c r="V775" s="8"/>
      <c r="W775" s="7"/>
      <c r="X775" s="43"/>
      <c r="Y775" s="43"/>
      <c r="Z775" s="43"/>
    </row>
    <row r="776" ht="15.75" customHeight="1">
      <c r="A776" s="12"/>
      <c r="B776" s="119"/>
      <c r="C776" s="7"/>
      <c r="D776" s="7"/>
      <c r="E776" s="120"/>
      <c r="F776" s="7"/>
      <c r="G776" s="7"/>
      <c r="H776" s="120"/>
      <c r="I776" s="7"/>
      <c r="J776" s="7"/>
      <c r="K776" s="120"/>
      <c r="L776" s="7"/>
      <c r="M776" s="7"/>
      <c r="N776" s="120"/>
      <c r="O776" s="7"/>
      <c r="P776" s="7"/>
      <c r="Q776" s="120"/>
      <c r="R776" s="7"/>
      <c r="S776" s="7"/>
      <c r="T776" s="7"/>
      <c r="U776" s="7"/>
      <c r="V776" s="8"/>
      <c r="W776" s="7"/>
      <c r="X776" s="43"/>
      <c r="Y776" s="43"/>
      <c r="Z776" s="43"/>
    </row>
    <row r="777" ht="15.75" customHeight="1">
      <c r="A777" s="12"/>
      <c r="B777" s="119"/>
      <c r="C777" s="7"/>
      <c r="D777" s="7"/>
      <c r="E777" s="120"/>
      <c r="F777" s="7"/>
      <c r="G777" s="7"/>
      <c r="H777" s="120"/>
      <c r="I777" s="7"/>
      <c r="J777" s="7"/>
      <c r="K777" s="120"/>
      <c r="L777" s="7"/>
      <c r="M777" s="7"/>
      <c r="N777" s="120"/>
      <c r="O777" s="7"/>
      <c r="P777" s="7"/>
      <c r="Q777" s="120"/>
      <c r="R777" s="7"/>
      <c r="S777" s="7"/>
      <c r="T777" s="7"/>
      <c r="U777" s="7"/>
      <c r="V777" s="8"/>
      <c r="W777" s="7"/>
      <c r="X777" s="43"/>
      <c r="Y777" s="43"/>
      <c r="Z777" s="43"/>
    </row>
    <row r="778" ht="15.75" customHeight="1">
      <c r="A778" s="12"/>
      <c r="B778" s="119"/>
      <c r="C778" s="7"/>
      <c r="D778" s="7"/>
      <c r="E778" s="120"/>
      <c r="F778" s="7"/>
      <c r="G778" s="7"/>
      <c r="H778" s="120"/>
      <c r="I778" s="7"/>
      <c r="J778" s="7"/>
      <c r="K778" s="120"/>
      <c r="L778" s="7"/>
      <c r="M778" s="7"/>
      <c r="N778" s="120"/>
      <c r="O778" s="7"/>
      <c r="P778" s="7"/>
      <c r="Q778" s="120"/>
      <c r="R778" s="7"/>
      <c r="S778" s="7"/>
      <c r="T778" s="7"/>
      <c r="U778" s="7"/>
      <c r="V778" s="8"/>
      <c r="W778" s="7"/>
      <c r="X778" s="43"/>
      <c r="Y778" s="43"/>
      <c r="Z778" s="43"/>
    </row>
    <row r="779" ht="15.75" customHeight="1">
      <c r="A779" s="12"/>
      <c r="B779" s="119"/>
      <c r="C779" s="7"/>
      <c r="D779" s="7"/>
      <c r="E779" s="120"/>
      <c r="F779" s="7"/>
      <c r="G779" s="7"/>
      <c r="H779" s="120"/>
      <c r="I779" s="7"/>
      <c r="J779" s="7"/>
      <c r="K779" s="120"/>
      <c r="L779" s="7"/>
      <c r="M779" s="7"/>
      <c r="N779" s="120"/>
      <c r="O779" s="7"/>
      <c r="P779" s="7"/>
      <c r="Q779" s="120"/>
      <c r="R779" s="7"/>
      <c r="S779" s="7"/>
      <c r="T779" s="7"/>
      <c r="U779" s="7"/>
      <c r="V779" s="8"/>
      <c r="W779" s="7"/>
      <c r="X779" s="43"/>
      <c r="Y779" s="43"/>
      <c r="Z779" s="43"/>
    </row>
    <row r="780" ht="15.75" customHeight="1">
      <c r="A780" s="12"/>
      <c r="B780" s="119"/>
      <c r="C780" s="7"/>
      <c r="D780" s="7"/>
      <c r="E780" s="120"/>
      <c r="F780" s="7"/>
      <c r="G780" s="7"/>
      <c r="H780" s="120"/>
      <c r="I780" s="7"/>
      <c r="J780" s="7"/>
      <c r="K780" s="120"/>
      <c r="L780" s="7"/>
      <c r="M780" s="7"/>
      <c r="N780" s="120"/>
      <c r="O780" s="7"/>
      <c r="P780" s="7"/>
      <c r="Q780" s="120"/>
      <c r="R780" s="7"/>
      <c r="S780" s="7"/>
      <c r="T780" s="7"/>
      <c r="U780" s="7"/>
      <c r="V780" s="8"/>
      <c r="W780" s="7"/>
      <c r="X780" s="43"/>
      <c r="Y780" s="43"/>
      <c r="Z780" s="43"/>
    </row>
    <row r="781" ht="15.75" customHeight="1">
      <c r="A781" s="12"/>
      <c r="B781" s="119"/>
      <c r="C781" s="7"/>
      <c r="D781" s="7"/>
      <c r="E781" s="120"/>
      <c r="F781" s="7"/>
      <c r="G781" s="7"/>
      <c r="H781" s="120"/>
      <c r="I781" s="7"/>
      <c r="J781" s="7"/>
      <c r="K781" s="120"/>
      <c r="L781" s="7"/>
      <c r="M781" s="7"/>
      <c r="N781" s="120"/>
      <c r="O781" s="7"/>
      <c r="P781" s="7"/>
      <c r="Q781" s="120"/>
      <c r="R781" s="7"/>
      <c r="S781" s="7"/>
      <c r="T781" s="7"/>
      <c r="U781" s="7"/>
      <c r="V781" s="8"/>
      <c r="W781" s="7"/>
      <c r="X781" s="43"/>
      <c r="Y781" s="43"/>
      <c r="Z781" s="43"/>
    </row>
    <row r="782" ht="15.75" customHeight="1">
      <c r="A782" s="12"/>
      <c r="B782" s="119"/>
      <c r="C782" s="7"/>
      <c r="D782" s="7"/>
      <c r="E782" s="120"/>
      <c r="F782" s="7"/>
      <c r="G782" s="7"/>
      <c r="H782" s="120"/>
      <c r="I782" s="7"/>
      <c r="J782" s="7"/>
      <c r="K782" s="120"/>
      <c r="L782" s="7"/>
      <c r="M782" s="7"/>
      <c r="N782" s="120"/>
      <c r="O782" s="7"/>
      <c r="P782" s="7"/>
      <c r="Q782" s="120"/>
      <c r="R782" s="7"/>
      <c r="S782" s="7"/>
      <c r="T782" s="7"/>
      <c r="U782" s="7"/>
      <c r="V782" s="8"/>
      <c r="W782" s="7"/>
      <c r="X782" s="43"/>
      <c r="Y782" s="43"/>
      <c r="Z782" s="43"/>
    </row>
    <row r="783" ht="15.75" customHeight="1">
      <c r="A783" s="12"/>
      <c r="B783" s="119"/>
      <c r="C783" s="7"/>
      <c r="D783" s="7"/>
      <c r="E783" s="120"/>
      <c r="F783" s="7"/>
      <c r="G783" s="7"/>
      <c r="H783" s="120"/>
      <c r="I783" s="7"/>
      <c r="J783" s="7"/>
      <c r="K783" s="120"/>
      <c r="L783" s="7"/>
      <c r="M783" s="7"/>
      <c r="N783" s="120"/>
      <c r="O783" s="7"/>
      <c r="P783" s="7"/>
      <c r="Q783" s="120"/>
      <c r="R783" s="7"/>
      <c r="S783" s="7"/>
      <c r="T783" s="7"/>
      <c r="U783" s="7"/>
      <c r="V783" s="8"/>
      <c r="W783" s="7"/>
      <c r="X783" s="43"/>
      <c r="Y783" s="43"/>
      <c r="Z783" s="43"/>
    </row>
    <row r="784" ht="15.75" customHeight="1">
      <c r="A784" s="12"/>
      <c r="B784" s="119"/>
      <c r="C784" s="7"/>
      <c r="D784" s="7"/>
      <c r="E784" s="120"/>
      <c r="F784" s="7"/>
      <c r="G784" s="7"/>
      <c r="H784" s="120"/>
      <c r="I784" s="7"/>
      <c r="J784" s="7"/>
      <c r="K784" s="120"/>
      <c r="L784" s="7"/>
      <c r="M784" s="7"/>
      <c r="N784" s="120"/>
      <c r="O784" s="7"/>
      <c r="P784" s="7"/>
      <c r="Q784" s="120"/>
      <c r="R784" s="7"/>
      <c r="S784" s="7"/>
      <c r="T784" s="7"/>
      <c r="U784" s="7"/>
      <c r="V784" s="8"/>
      <c r="W784" s="7"/>
      <c r="X784" s="43"/>
      <c r="Y784" s="43"/>
      <c r="Z784" s="43"/>
    </row>
    <row r="785" ht="15.75" customHeight="1">
      <c r="A785" s="12"/>
      <c r="B785" s="119"/>
      <c r="C785" s="7"/>
      <c r="D785" s="7"/>
      <c r="E785" s="120"/>
      <c r="F785" s="7"/>
      <c r="G785" s="7"/>
      <c r="H785" s="120"/>
      <c r="I785" s="7"/>
      <c r="J785" s="7"/>
      <c r="K785" s="120"/>
      <c r="L785" s="7"/>
      <c r="M785" s="7"/>
      <c r="N785" s="120"/>
      <c r="O785" s="7"/>
      <c r="P785" s="7"/>
      <c r="Q785" s="120"/>
      <c r="R785" s="7"/>
      <c r="S785" s="7"/>
      <c r="T785" s="7"/>
      <c r="U785" s="7"/>
      <c r="V785" s="8"/>
      <c r="W785" s="7"/>
      <c r="X785" s="43"/>
      <c r="Y785" s="43"/>
      <c r="Z785" s="43"/>
    </row>
    <row r="786" ht="15.75" customHeight="1">
      <c r="A786" s="12"/>
      <c r="B786" s="119"/>
      <c r="C786" s="7"/>
      <c r="D786" s="7"/>
      <c r="E786" s="120"/>
      <c r="F786" s="7"/>
      <c r="G786" s="7"/>
      <c r="H786" s="120"/>
      <c r="I786" s="7"/>
      <c r="J786" s="7"/>
      <c r="K786" s="120"/>
      <c r="L786" s="7"/>
      <c r="M786" s="7"/>
      <c r="N786" s="120"/>
      <c r="O786" s="7"/>
      <c r="P786" s="7"/>
      <c r="Q786" s="120"/>
      <c r="R786" s="7"/>
      <c r="S786" s="7"/>
      <c r="T786" s="7"/>
      <c r="U786" s="7"/>
      <c r="V786" s="8"/>
      <c r="W786" s="7"/>
      <c r="X786" s="43"/>
      <c r="Y786" s="43"/>
      <c r="Z786" s="43"/>
    </row>
    <row r="787" ht="15.75" customHeight="1">
      <c r="A787" s="12"/>
      <c r="B787" s="119"/>
      <c r="C787" s="7"/>
      <c r="D787" s="7"/>
      <c r="E787" s="120"/>
      <c r="F787" s="7"/>
      <c r="G787" s="7"/>
      <c r="H787" s="120"/>
      <c r="I787" s="7"/>
      <c r="J787" s="7"/>
      <c r="K787" s="120"/>
      <c r="L787" s="7"/>
      <c r="M787" s="7"/>
      <c r="N787" s="120"/>
      <c r="O787" s="7"/>
      <c r="P787" s="7"/>
      <c r="Q787" s="120"/>
      <c r="R787" s="7"/>
      <c r="S787" s="7"/>
      <c r="T787" s="7"/>
      <c r="U787" s="7"/>
      <c r="V787" s="8"/>
      <c r="W787" s="7"/>
      <c r="X787" s="43"/>
      <c r="Y787" s="43"/>
      <c r="Z787" s="43"/>
    </row>
    <row r="788" ht="15.75" customHeight="1">
      <c r="A788" s="12"/>
      <c r="B788" s="119"/>
      <c r="C788" s="7"/>
      <c r="D788" s="7"/>
      <c r="E788" s="120"/>
      <c r="F788" s="7"/>
      <c r="G788" s="7"/>
      <c r="H788" s="120"/>
      <c r="I788" s="7"/>
      <c r="J788" s="7"/>
      <c r="K788" s="120"/>
      <c r="L788" s="7"/>
      <c r="M788" s="7"/>
      <c r="N788" s="120"/>
      <c r="O788" s="7"/>
      <c r="P788" s="7"/>
      <c r="Q788" s="120"/>
      <c r="R788" s="7"/>
      <c r="S788" s="7"/>
      <c r="T788" s="7"/>
      <c r="U788" s="7"/>
      <c r="V788" s="8"/>
      <c r="W788" s="7"/>
      <c r="X788" s="43"/>
      <c r="Y788" s="43"/>
      <c r="Z788" s="43"/>
    </row>
    <row r="789" ht="15.75" customHeight="1">
      <c r="A789" s="12"/>
      <c r="B789" s="119"/>
      <c r="C789" s="7"/>
      <c r="D789" s="7"/>
      <c r="E789" s="120"/>
      <c r="F789" s="7"/>
      <c r="G789" s="7"/>
      <c r="H789" s="120"/>
      <c r="I789" s="7"/>
      <c r="J789" s="7"/>
      <c r="K789" s="120"/>
      <c r="L789" s="7"/>
      <c r="M789" s="7"/>
      <c r="N789" s="120"/>
      <c r="O789" s="7"/>
      <c r="P789" s="7"/>
      <c r="Q789" s="120"/>
      <c r="R789" s="7"/>
      <c r="S789" s="7"/>
      <c r="T789" s="7"/>
      <c r="U789" s="7"/>
      <c r="V789" s="8"/>
      <c r="W789" s="7"/>
      <c r="X789" s="43"/>
      <c r="Y789" s="43"/>
      <c r="Z789" s="43"/>
    </row>
    <row r="790" ht="15.75" customHeight="1">
      <c r="A790" s="12"/>
      <c r="B790" s="119"/>
      <c r="C790" s="7"/>
      <c r="D790" s="7"/>
      <c r="E790" s="120"/>
      <c r="F790" s="7"/>
      <c r="G790" s="7"/>
      <c r="H790" s="120"/>
      <c r="I790" s="7"/>
      <c r="J790" s="7"/>
      <c r="K790" s="120"/>
      <c r="L790" s="7"/>
      <c r="M790" s="7"/>
      <c r="N790" s="120"/>
      <c r="O790" s="7"/>
      <c r="P790" s="7"/>
      <c r="Q790" s="120"/>
      <c r="R790" s="7"/>
      <c r="S790" s="7"/>
      <c r="T790" s="7"/>
      <c r="U790" s="7"/>
      <c r="V790" s="8"/>
      <c r="W790" s="7"/>
      <c r="X790" s="43"/>
      <c r="Y790" s="43"/>
      <c r="Z790" s="43"/>
    </row>
    <row r="791" ht="15.75" customHeight="1">
      <c r="A791" s="12"/>
      <c r="B791" s="119"/>
      <c r="C791" s="7"/>
      <c r="D791" s="7"/>
      <c r="E791" s="120"/>
      <c r="F791" s="7"/>
      <c r="G791" s="7"/>
      <c r="H791" s="120"/>
      <c r="I791" s="7"/>
      <c r="J791" s="7"/>
      <c r="K791" s="120"/>
      <c r="L791" s="7"/>
      <c r="M791" s="7"/>
      <c r="N791" s="120"/>
      <c r="O791" s="7"/>
      <c r="P791" s="7"/>
      <c r="Q791" s="120"/>
      <c r="R791" s="7"/>
      <c r="S791" s="7"/>
      <c r="T791" s="7"/>
      <c r="U791" s="7"/>
      <c r="V791" s="8"/>
      <c r="W791" s="7"/>
      <c r="X791" s="43"/>
      <c r="Y791" s="43"/>
      <c r="Z791" s="43"/>
    </row>
    <row r="792" ht="15.75" customHeight="1">
      <c r="A792" s="12"/>
      <c r="B792" s="119"/>
      <c r="C792" s="7"/>
      <c r="D792" s="7"/>
      <c r="E792" s="120"/>
      <c r="F792" s="7"/>
      <c r="G792" s="7"/>
      <c r="H792" s="120"/>
      <c r="I792" s="7"/>
      <c r="J792" s="7"/>
      <c r="K792" s="120"/>
      <c r="L792" s="7"/>
      <c r="M792" s="7"/>
      <c r="N792" s="120"/>
      <c r="O792" s="7"/>
      <c r="P792" s="7"/>
      <c r="Q792" s="120"/>
      <c r="R792" s="7"/>
      <c r="S792" s="7"/>
      <c r="T792" s="7"/>
      <c r="U792" s="7"/>
      <c r="V792" s="8"/>
      <c r="W792" s="7"/>
      <c r="X792" s="43"/>
      <c r="Y792" s="43"/>
      <c r="Z792" s="43"/>
    </row>
    <row r="793" ht="15.75" customHeight="1">
      <c r="A793" s="12"/>
      <c r="B793" s="119"/>
      <c r="C793" s="7"/>
      <c r="D793" s="7"/>
      <c r="E793" s="120"/>
      <c r="F793" s="7"/>
      <c r="G793" s="7"/>
      <c r="H793" s="120"/>
      <c r="I793" s="7"/>
      <c r="J793" s="7"/>
      <c r="K793" s="120"/>
      <c r="L793" s="7"/>
      <c r="M793" s="7"/>
      <c r="N793" s="120"/>
      <c r="O793" s="7"/>
      <c r="P793" s="7"/>
      <c r="Q793" s="120"/>
      <c r="R793" s="7"/>
      <c r="S793" s="7"/>
      <c r="T793" s="7"/>
      <c r="U793" s="7"/>
      <c r="V793" s="8"/>
      <c r="W793" s="7"/>
      <c r="X793" s="43"/>
      <c r="Y793" s="43"/>
      <c r="Z793" s="43"/>
    </row>
    <row r="794" ht="15.75" customHeight="1">
      <c r="A794" s="12"/>
      <c r="B794" s="119"/>
      <c r="C794" s="7"/>
      <c r="D794" s="7"/>
      <c r="E794" s="120"/>
      <c r="F794" s="7"/>
      <c r="G794" s="7"/>
      <c r="H794" s="120"/>
      <c r="I794" s="7"/>
      <c r="J794" s="7"/>
      <c r="K794" s="120"/>
      <c r="L794" s="7"/>
      <c r="M794" s="7"/>
      <c r="N794" s="120"/>
      <c r="O794" s="7"/>
      <c r="P794" s="7"/>
      <c r="Q794" s="120"/>
      <c r="R794" s="7"/>
      <c r="S794" s="7"/>
      <c r="T794" s="7"/>
      <c r="U794" s="7"/>
      <c r="V794" s="8"/>
      <c r="W794" s="7"/>
      <c r="X794" s="43"/>
      <c r="Y794" s="43"/>
      <c r="Z794" s="43"/>
    </row>
    <row r="795" ht="15.75" customHeight="1">
      <c r="A795" s="12"/>
      <c r="B795" s="119"/>
      <c r="C795" s="7"/>
      <c r="D795" s="7"/>
      <c r="E795" s="120"/>
      <c r="F795" s="7"/>
      <c r="G795" s="7"/>
      <c r="H795" s="120"/>
      <c r="I795" s="7"/>
      <c r="J795" s="7"/>
      <c r="K795" s="120"/>
      <c r="L795" s="7"/>
      <c r="M795" s="7"/>
      <c r="N795" s="120"/>
      <c r="O795" s="7"/>
      <c r="P795" s="7"/>
      <c r="Q795" s="120"/>
      <c r="R795" s="7"/>
      <c r="S795" s="7"/>
      <c r="T795" s="7"/>
      <c r="U795" s="7"/>
      <c r="V795" s="8"/>
      <c r="W795" s="7"/>
      <c r="X795" s="43"/>
      <c r="Y795" s="43"/>
      <c r="Z795" s="43"/>
    </row>
    <row r="796" ht="15.75" customHeight="1">
      <c r="A796" s="12"/>
      <c r="B796" s="119"/>
      <c r="C796" s="7"/>
      <c r="D796" s="7"/>
      <c r="E796" s="120"/>
      <c r="F796" s="7"/>
      <c r="G796" s="7"/>
      <c r="H796" s="120"/>
      <c r="I796" s="7"/>
      <c r="J796" s="7"/>
      <c r="K796" s="120"/>
      <c r="L796" s="7"/>
      <c r="M796" s="7"/>
      <c r="N796" s="120"/>
      <c r="O796" s="7"/>
      <c r="P796" s="7"/>
      <c r="Q796" s="120"/>
      <c r="R796" s="7"/>
      <c r="S796" s="7"/>
      <c r="T796" s="7"/>
      <c r="U796" s="7"/>
      <c r="V796" s="8"/>
      <c r="W796" s="7"/>
      <c r="X796" s="43"/>
      <c r="Y796" s="43"/>
      <c r="Z796" s="43"/>
    </row>
    <row r="797" ht="15.75" customHeight="1">
      <c r="A797" s="12"/>
      <c r="B797" s="119"/>
      <c r="C797" s="7"/>
      <c r="D797" s="7"/>
      <c r="E797" s="120"/>
      <c r="F797" s="7"/>
      <c r="G797" s="7"/>
      <c r="H797" s="120"/>
      <c r="I797" s="7"/>
      <c r="J797" s="7"/>
      <c r="K797" s="120"/>
      <c r="L797" s="7"/>
      <c r="M797" s="7"/>
      <c r="N797" s="120"/>
      <c r="O797" s="7"/>
      <c r="P797" s="7"/>
      <c r="Q797" s="120"/>
      <c r="R797" s="7"/>
      <c r="S797" s="7"/>
      <c r="T797" s="7"/>
      <c r="U797" s="7"/>
      <c r="V797" s="8"/>
      <c r="W797" s="7"/>
      <c r="X797" s="43"/>
      <c r="Y797" s="43"/>
      <c r="Z797" s="43"/>
    </row>
    <row r="798" ht="15.75" customHeight="1">
      <c r="A798" s="12"/>
      <c r="B798" s="119"/>
      <c r="C798" s="7"/>
      <c r="D798" s="7"/>
      <c r="E798" s="120"/>
      <c r="F798" s="7"/>
      <c r="G798" s="7"/>
      <c r="H798" s="120"/>
      <c r="I798" s="7"/>
      <c r="J798" s="7"/>
      <c r="K798" s="120"/>
      <c r="L798" s="7"/>
      <c r="M798" s="7"/>
      <c r="N798" s="120"/>
      <c r="O798" s="7"/>
      <c r="P798" s="7"/>
      <c r="Q798" s="120"/>
      <c r="R798" s="7"/>
      <c r="S798" s="7"/>
      <c r="T798" s="7"/>
      <c r="U798" s="7"/>
      <c r="V798" s="8"/>
      <c r="W798" s="7"/>
      <c r="X798" s="43"/>
      <c r="Y798" s="43"/>
      <c r="Z798" s="43"/>
    </row>
    <row r="799" ht="15.75" customHeight="1">
      <c r="A799" s="12"/>
      <c r="B799" s="119"/>
      <c r="C799" s="7"/>
      <c r="D799" s="7"/>
      <c r="E799" s="120"/>
      <c r="F799" s="7"/>
      <c r="G799" s="7"/>
      <c r="H799" s="120"/>
      <c r="I799" s="7"/>
      <c r="J799" s="7"/>
      <c r="K799" s="120"/>
      <c r="L799" s="7"/>
      <c r="M799" s="7"/>
      <c r="N799" s="120"/>
      <c r="O799" s="7"/>
      <c r="P799" s="7"/>
      <c r="Q799" s="120"/>
      <c r="R799" s="7"/>
      <c r="S799" s="7"/>
      <c r="T799" s="7"/>
      <c r="U799" s="7"/>
      <c r="V799" s="8"/>
      <c r="W799" s="7"/>
      <c r="X799" s="43"/>
      <c r="Y799" s="43"/>
      <c r="Z799" s="43"/>
    </row>
    <row r="800" ht="15.75" customHeight="1">
      <c r="A800" s="12"/>
      <c r="B800" s="119"/>
      <c r="C800" s="7"/>
      <c r="D800" s="7"/>
      <c r="E800" s="120"/>
      <c r="F800" s="7"/>
      <c r="G800" s="7"/>
      <c r="H800" s="120"/>
      <c r="I800" s="7"/>
      <c r="J800" s="7"/>
      <c r="K800" s="120"/>
      <c r="L800" s="7"/>
      <c r="M800" s="7"/>
      <c r="N800" s="120"/>
      <c r="O800" s="7"/>
      <c r="P800" s="7"/>
      <c r="Q800" s="120"/>
      <c r="R800" s="7"/>
      <c r="S800" s="7"/>
      <c r="T800" s="7"/>
      <c r="U800" s="7"/>
      <c r="V800" s="8"/>
      <c r="W800" s="7"/>
      <c r="X800" s="43"/>
      <c r="Y800" s="43"/>
      <c r="Z800" s="43"/>
    </row>
    <row r="801" ht="15.75" customHeight="1">
      <c r="A801" s="12"/>
      <c r="B801" s="119"/>
      <c r="C801" s="7"/>
      <c r="D801" s="7"/>
      <c r="E801" s="120"/>
      <c r="F801" s="7"/>
      <c r="G801" s="7"/>
      <c r="H801" s="120"/>
      <c r="I801" s="7"/>
      <c r="J801" s="7"/>
      <c r="K801" s="120"/>
      <c r="L801" s="7"/>
      <c r="M801" s="7"/>
      <c r="N801" s="120"/>
      <c r="O801" s="7"/>
      <c r="P801" s="7"/>
      <c r="Q801" s="120"/>
      <c r="R801" s="7"/>
      <c r="S801" s="7"/>
      <c r="T801" s="7"/>
      <c r="U801" s="7"/>
      <c r="V801" s="8"/>
      <c r="W801" s="7"/>
      <c r="X801" s="43"/>
      <c r="Y801" s="43"/>
      <c r="Z801" s="43"/>
    </row>
    <row r="802" ht="15.75" customHeight="1">
      <c r="A802" s="12"/>
      <c r="B802" s="119"/>
      <c r="C802" s="7"/>
      <c r="D802" s="7"/>
      <c r="E802" s="120"/>
      <c r="F802" s="7"/>
      <c r="G802" s="7"/>
      <c r="H802" s="120"/>
      <c r="I802" s="7"/>
      <c r="J802" s="7"/>
      <c r="K802" s="120"/>
      <c r="L802" s="7"/>
      <c r="M802" s="7"/>
      <c r="N802" s="120"/>
      <c r="O802" s="7"/>
      <c r="P802" s="7"/>
      <c r="Q802" s="120"/>
      <c r="R802" s="7"/>
      <c r="S802" s="7"/>
      <c r="T802" s="7"/>
      <c r="U802" s="7"/>
      <c r="V802" s="8"/>
      <c r="W802" s="7"/>
      <c r="X802" s="43"/>
      <c r="Y802" s="43"/>
      <c r="Z802" s="43"/>
    </row>
    <row r="803" ht="15.75" customHeight="1">
      <c r="A803" s="12"/>
      <c r="B803" s="119"/>
      <c r="C803" s="7"/>
      <c r="D803" s="7"/>
      <c r="E803" s="120"/>
      <c r="F803" s="7"/>
      <c r="G803" s="7"/>
      <c r="H803" s="120"/>
      <c r="I803" s="7"/>
      <c r="J803" s="7"/>
      <c r="K803" s="120"/>
      <c r="L803" s="7"/>
      <c r="M803" s="7"/>
      <c r="N803" s="120"/>
      <c r="O803" s="7"/>
      <c r="P803" s="7"/>
      <c r="Q803" s="120"/>
      <c r="R803" s="7"/>
      <c r="S803" s="7"/>
      <c r="T803" s="7"/>
      <c r="U803" s="7"/>
      <c r="V803" s="8"/>
      <c r="W803" s="7"/>
      <c r="X803" s="43"/>
      <c r="Y803" s="43"/>
      <c r="Z803" s="43"/>
    </row>
    <row r="804" ht="15.75" customHeight="1">
      <c r="A804" s="12"/>
      <c r="B804" s="119"/>
      <c r="C804" s="7"/>
      <c r="D804" s="7"/>
      <c r="E804" s="120"/>
      <c r="F804" s="7"/>
      <c r="G804" s="7"/>
      <c r="H804" s="120"/>
      <c r="I804" s="7"/>
      <c r="J804" s="7"/>
      <c r="K804" s="120"/>
      <c r="L804" s="7"/>
      <c r="M804" s="7"/>
      <c r="N804" s="120"/>
      <c r="O804" s="7"/>
      <c r="P804" s="7"/>
      <c r="Q804" s="120"/>
      <c r="R804" s="7"/>
      <c r="S804" s="7"/>
      <c r="T804" s="7"/>
      <c r="U804" s="7"/>
      <c r="V804" s="8"/>
      <c r="W804" s="7"/>
      <c r="X804" s="43"/>
      <c r="Y804" s="43"/>
      <c r="Z804" s="43"/>
    </row>
    <row r="805" ht="15.75" customHeight="1">
      <c r="A805" s="12"/>
      <c r="B805" s="119"/>
      <c r="C805" s="7"/>
      <c r="D805" s="7"/>
      <c r="E805" s="120"/>
      <c r="F805" s="7"/>
      <c r="G805" s="7"/>
      <c r="H805" s="120"/>
      <c r="I805" s="7"/>
      <c r="J805" s="7"/>
      <c r="K805" s="120"/>
      <c r="L805" s="7"/>
      <c r="M805" s="7"/>
      <c r="N805" s="120"/>
      <c r="O805" s="7"/>
      <c r="P805" s="7"/>
      <c r="Q805" s="120"/>
      <c r="R805" s="7"/>
      <c r="S805" s="7"/>
      <c r="T805" s="7"/>
      <c r="U805" s="7"/>
      <c r="V805" s="8"/>
      <c r="W805" s="7"/>
      <c r="X805" s="43"/>
      <c r="Y805" s="43"/>
      <c r="Z805" s="43"/>
    </row>
    <row r="806" ht="15.75" customHeight="1">
      <c r="A806" s="12"/>
      <c r="B806" s="119"/>
      <c r="C806" s="7"/>
      <c r="D806" s="7"/>
      <c r="E806" s="120"/>
      <c r="F806" s="7"/>
      <c r="G806" s="7"/>
      <c r="H806" s="120"/>
      <c r="I806" s="7"/>
      <c r="J806" s="7"/>
      <c r="K806" s="120"/>
      <c r="L806" s="7"/>
      <c r="M806" s="7"/>
      <c r="N806" s="120"/>
      <c r="O806" s="7"/>
      <c r="P806" s="7"/>
      <c r="Q806" s="120"/>
      <c r="R806" s="7"/>
      <c r="S806" s="7"/>
      <c r="T806" s="7"/>
      <c r="U806" s="7"/>
      <c r="V806" s="8"/>
      <c r="W806" s="7"/>
      <c r="X806" s="43"/>
      <c r="Y806" s="43"/>
      <c r="Z806" s="43"/>
    </row>
    <row r="807" ht="15.75" customHeight="1">
      <c r="A807" s="12"/>
      <c r="B807" s="119"/>
      <c r="C807" s="7"/>
      <c r="D807" s="7"/>
      <c r="E807" s="120"/>
      <c r="F807" s="7"/>
      <c r="G807" s="7"/>
      <c r="H807" s="120"/>
      <c r="I807" s="7"/>
      <c r="J807" s="7"/>
      <c r="K807" s="120"/>
      <c r="L807" s="7"/>
      <c r="M807" s="7"/>
      <c r="N807" s="120"/>
      <c r="O807" s="7"/>
      <c r="P807" s="7"/>
      <c r="Q807" s="120"/>
      <c r="R807" s="7"/>
      <c r="S807" s="7"/>
      <c r="T807" s="7"/>
      <c r="U807" s="7"/>
      <c r="V807" s="8"/>
      <c r="W807" s="7"/>
      <c r="X807" s="43"/>
      <c r="Y807" s="43"/>
      <c r="Z807" s="43"/>
    </row>
    <row r="808" ht="15.75" customHeight="1">
      <c r="A808" s="12"/>
      <c r="B808" s="119"/>
      <c r="C808" s="7"/>
      <c r="D808" s="7"/>
      <c r="E808" s="120"/>
      <c r="F808" s="7"/>
      <c r="G808" s="7"/>
      <c r="H808" s="120"/>
      <c r="I808" s="7"/>
      <c r="J808" s="7"/>
      <c r="K808" s="120"/>
      <c r="L808" s="7"/>
      <c r="M808" s="7"/>
      <c r="N808" s="120"/>
      <c r="O808" s="7"/>
      <c r="P808" s="7"/>
      <c r="Q808" s="120"/>
      <c r="R808" s="7"/>
      <c r="S808" s="7"/>
      <c r="T808" s="7"/>
      <c r="U808" s="7"/>
      <c r="V808" s="8"/>
      <c r="W808" s="7"/>
      <c r="X808" s="43"/>
      <c r="Y808" s="43"/>
      <c r="Z808" s="43"/>
    </row>
    <row r="809" ht="15.75" customHeight="1">
      <c r="A809" s="12"/>
      <c r="B809" s="119"/>
      <c r="C809" s="7"/>
      <c r="D809" s="7"/>
      <c r="E809" s="120"/>
      <c r="F809" s="7"/>
      <c r="G809" s="7"/>
      <c r="H809" s="120"/>
      <c r="I809" s="7"/>
      <c r="J809" s="7"/>
      <c r="K809" s="120"/>
      <c r="L809" s="7"/>
      <c r="M809" s="7"/>
      <c r="N809" s="120"/>
      <c r="O809" s="7"/>
      <c r="P809" s="7"/>
      <c r="Q809" s="120"/>
      <c r="R809" s="7"/>
      <c r="S809" s="7"/>
      <c r="T809" s="7"/>
      <c r="U809" s="7"/>
      <c r="V809" s="8"/>
      <c r="W809" s="7"/>
      <c r="X809" s="43"/>
      <c r="Y809" s="43"/>
      <c r="Z809" s="43"/>
    </row>
    <row r="810" ht="15.75" customHeight="1">
      <c r="A810" s="12"/>
      <c r="B810" s="119"/>
      <c r="C810" s="7"/>
      <c r="D810" s="7"/>
      <c r="E810" s="120"/>
      <c r="F810" s="7"/>
      <c r="G810" s="7"/>
      <c r="H810" s="120"/>
      <c r="I810" s="7"/>
      <c r="J810" s="7"/>
      <c r="K810" s="120"/>
      <c r="L810" s="7"/>
      <c r="M810" s="7"/>
      <c r="N810" s="120"/>
      <c r="O810" s="7"/>
      <c r="P810" s="7"/>
      <c r="Q810" s="120"/>
      <c r="R810" s="7"/>
      <c r="S810" s="7"/>
      <c r="T810" s="7"/>
      <c r="U810" s="7"/>
      <c r="V810" s="8"/>
      <c r="W810" s="7"/>
      <c r="X810" s="43"/>
      <c r="Y810" s="43"/>
      <c r="Z810" s="43"/>
    </row>
    <row r="811" ht="15.75" customHeight="1">
      <c r="A811" s="12"/>
      <c r="B811" s="119"/>
      <c r="C811" s="7"/>
      <c r="D811" s="7"/>
      <c r="E811" s="120"/>
      <c r="F811" s="7"/>
      <c r="G811" s="7"/>
      <c r="H811" s="120"/>
      <c r="I811" s="7"/>
      <c r="J811" s="7"/>
      <c r="K811" s="120"/>
      <c r="L811" s="7"/>
      <c r="M811" s="7"/>
      <c r="N811" s="120"/>
      <c r="O811" s="7"/>
      <c r="P811" s="7"/>
      <c r="Q811" s="120"/>
      <c r="R811" s="7"/>
      <c r="S811" s="7"/>
      <c r="T811" s="7"/>
      <c r="U811" s="7"/>
      <c r="V811" s="8"/>
      <c r="W811" s="7"/>
      <c r="X811" s="43"/>
      <c r="Y811" s="43"/>
      <c r="Z811" s="43"/>
    </row>
    <row r="812" ht="15.75" customHeight="1">
      <c r="A812" s="12"/>
      <c r="B812" s="119"/>
      <c r="C812" s="7"/>
      <c r="D812" s="7"/>
      <c r="E812" s="120"/>
      <c r="F812" s="7"/>
      <c r="G812" s="7"/>
      <c r="H812" s="120"/>
      <c r="I812" s="7"/>
      <c r="J812" s="7"/>
      <c r="K812" s="120"/>
      <c r="L812" s="7"/>
      <c r="M812" s="7"/>
      <c r="N812" s="120"/>
      <c r="O812" s="7"/>
      <c r="P812" s="7"/>
      <c r="Q812" s="120"/>
      <c r="R812" s="7"/>
      <c r="S812" s="7"/>
      <c r="T812" s="7"/>
      <c r="U812" s="7"/>
      <c r="V812" s="8"/>
      <c r="W812" s="7"/>
      <c r="X812" s="43"/>
      <c r="Y812" s="43"/>
      <c r="Z812" s="43"/>
    </row>
    <row r="813" ht="15.75" customHeight="1">
      <c r="A813" s="12"/>
      <c r="B813" s="119"/>
      <c r="C813" s="7"/>
      <c r="D813" s="7"/>
      <c r="E813" s="120"/>
      <c r="F813" s="7"/>
      <c r="G813" s="7"/>
      <c r="H813" s="120"/>
      <c r="I813" s="7"/>
      <c r="J813" s="7"/>
      <c r="K813" s="120"/>
      <c r="L813" s="7"/>
      <c r="M813" s="7"/>
      <c r="N813" s="120"/>
      <c r="O813" s="7"/>
      <c r="P813" s="7"/>
      <c r="Q813" s="120"/>
      <c r="R813" s="7"/>
      <c r="S813" s="7"/>
      <c r="T813" s="7"/>
      <c r="U813" s="7"/>
      <c r="V813" s="8"/>
      <c r="W813" s="7"/>
      <c r="X813" s="43"/>
      <c r="Y813" s="43"/>
      <c r="Z813" s="43"/>
    </row>
    <row r="814" ht="15.75" customHeight="1">
      <c r="A814" s="12"/>
      <c r="B814" s="119"/>
      <c r="C814" s="7"/>
      <c r="D814" s="7"/>
      <c r="E814" s="120"/>
      <c r="F814" s="7"/>
      <c r="G814" s="7"/>
      <c r="H814" s="120"/>
      <c r="I814" s="7"/>
      <c r="J814" s="7"/>
      <c r="K814" s="120"/>
      <c r="L814" s="7"/>
      <c r="M814" s="7"/>
      <c r="N814" s="120"/>
      <c r="O814" s="7"/>
      <c r="P814" s="7"/>
      <c r="Q814" s="120"/>
      <c r="R814" s="7"/>
      <c r="S814" s="7"/>
      <c r="T814" s="7"/>
      <c r="U814" s="7"/>
      <c r="V814" s="8"/>
      <c r="W814" s="7"/>
      <c r="X814" s="43"/>
      <c r="Y814" s="43"/>
      <c r="Z814" s="43"/>
    </row>
    <row r="815" ht="15.75" customHeight="1">
      <c r="A815" s="12"/>
      <c r="B815" s="119"/>
      <c r="C815" s="7"/>
      <c r="D815" s="7"/>
      <c r="E815" s="120"/>
      <c r="F815" s="7"/>
      <c r="G815" s="7"/>
      <c r="H815" s="120"/>
      <c r="I815" s="7"/>
      <c r="J815" s="7"/>
      <c r="K815" s="120"/>
      <c r="L815" s="7"/>
      <c r="M815" s="7"/>
      <c r="N815" s="120"/>
      <c r="O815" s="7"/>
      <c r="P815" s="7"/>
      <c r="Q815" s="120"/>
      <c r="R815" s="7"/>
      <c r="S815" s="7"/>
      <c r="T815" s="7"/>
      <c r="U815" s="7"/>
      <c r="V815" s="8"/>
      <c r="W815" s="7"/>
      <c r="X815" s="43"/>
      <c r="Y815" s="43"/>
      <c r="Z815" s="43"/>
    </row>
    <row r="816" ht="15.75" customHeight="1">
      <c r="A816" s="12"/>
      <c r="B816" s="119"/>
      <c r="C816" s="7"/>
      <c r="D816" s="7"/>
      <c r="E816" s="120"/>
      <c r="F816" s="7"/>
      <c r="G816" s="7"/>
      <c r="H816" s="120"/>
      <c r="I816" s="7"/>
      <c r="J816" s="7"/>
      <c r="K816" s="120"/>
      <c r="L816" s="7"/>
      <c r="M816" s="7"/>
      <c r="N816" s="120"/>
      <c r="O816" s="7"/>
      <c r="P816" s="7"/>
      <c r="Q816" s="120"/>
      <c r="R816" s="7"/>
      <c r="S816" s="7"/>
      <c r="T816" s="7"/>
      <c r="U816" s="7"/>
      <c r="V816" s="8"/>
      <c r="W816" s="7"/>
      <c r="X816" s="43"/>
      <c r="Y816" s="43"/>
      <c r="Z816" s="43"/>
    </row>
    <row r="817" ht="15.75" customHeight="1">
      <c r="A817" s="12"/>
      <c r="B817" s="119"/>
      <c r="C817" s="7"/>
      <c r="D817" s="7"/>
      <c r="E817" s="120"/>
      <c r="F817" s="7"/>
      <c r="G817" s="7"/>
      <c r="H817" s="120"/>
      <c r="I817" s="7"/>
      <c r="J817" s="7"/>
      <c r="K817" s="120"/>
      <c r="L817" s="7"/>
      <c r="M817" s="7"/>
      <c r="N817" s="120"/>
      <c r="O817" s="7"/>
      <c r="P817" s="7"/>
      <c r="Q817" s="120"/>
      <c r="R817" s="7"/>
      <c r="S817" s="7"/>
      <c r="T817" s="7"/>
      <c r="U817" s="7"/>
      <c r="V817" s="8"/>
      <c r="W817" s="7"/>
      <c r="X817" s="43"/>
      <c r="Y817" s="43"/>
      <c r="Z817" s="43"/>
    </row>
    <row r="818" ht="15.75" customHeight="1">
      <c r="A818" s="12"/>
      <c r="B818" s="119"/>
      <c r="C818" s="7"/>
      <c r="D818" s="7"/>
      <c r="E818" s="120"/>
      <c r="F818" s="7"/>
      <c r="G818" s="7"/>
      <c r="H818" s="120"/>
      <c r="I818" s="7"/>
      <c r="J818" s="7"/>
      <c r="K818" s="120"/>
      <c r="L818" s="7"/>
      <c r="M818" s="7"/>
      <c r="N818" s="120"/>
      <c r="O818" s="7"/>
      <c r="P818" s="7"/>
      <c r="Q818" s="120"/>
      <c r="R818" s="7"/>
      <c r="S818" s="7"/>
      <c r="T818" s="7"/>
      <c r="U818" s="7"/>
      <c r="V818" s="8"/>
      <c r="W818" s="7"/>
      <c r="X818" s="43"/>
      <c r="Y818" s="43"/>
      <c r="Z818" s="43"/>
    </row>
    <row r="819" ht="15.75" customHeight="1">
      <c r="A819" s="12"/>
      <c r="B819" s="119"/>
      <c r="C819" s="7"/>
      <c r="D819" s="7"/>
      <c r="E819" s="120"/>
      <c r="F819" s="7"/>
      <c r="G819" s="7"/>
      <c r="H819" s="120"/>
      <c r="I819" s="7"/>
      <c r="J819" s="7"/>
      <c r="K819" s="120"/>
      <c r="L819" s="7"/>
      <c r="M819" s="7"/>
      <c r="N819" s="120"/>
      <c r="O819" s="7"/>
      <c r="P819" s="7"/>
      <c r="Q819" s="120"/>
      <c r="R819" s="7"/>
      <c r="S819" s="7"/>
      <c r="T819" s="7"/>
      <c r="U819" s="7"/>
      <c r="V819" s="8"/>
      <c r="W819" s="7"/>
      <c r="X819" s="43"/>
      <c r="Y819" s="43"/>
      <c r="Z819" s="43"/>
    </row>
    <row r="820" ht="15.75" customHeight="1">
      <c r="A820" s="12"/>
      <c r="B820" s="119"/>
      <c r="C820" s="7"/>
      <c r="D820" s="7"/>
      <c r="E820" s="120"/>
      <c r="F820" s="7"/>
      <c r="G820" s="7"/>
      <c r="H820" s="120"/>
      <c r="I820" s="7"/>
      <c r="J820" s="7"/>
      <c r="K820" s="120"/>
      <c r="L820" s="7"/>
      <c r="M820" s="7"/>
      <c r="N820" s="120"/>
      <c r="O820" s="7"/>
      <c r="P820" s="7"/>
      <c r="Q820" s="120"/>
      <c r="R820" s="7"/>
      <c r="S820" s="7"/>
      <c r="T820" s="7"/>
      <c r="U820" s="7"/>
      <c r="V820" s="8"/>
      <c r="W820" s="7"/>
      <c r="X820" s="43"/>
      <c r="Y820" s="43"/>
      <c r="Z820" s="43"/>
    </row>
    <row r="821" ht="15.75" customHeight="1">
      <c r="A821" s="12"/>
      <c r="B821" s="119"/>
      <c r="C821" s="7"/>
      <c r="D821" s="7"/>
      <c r="E821" s="120"/>
      <c r="F821" s="7"/>
      <c r="G821" s="7"/>
      <c r="H821" s="120"/>
      <c r="I821" s="7"/>
      <c r="J821" s="7"/>
      <c r="K821" s="120"/>
      <c r="L821" s="7"/>
      <c r="M821" s="7"/>
      <c r="N821" s="120"/>
      <c r="O821" s="7"/>
      <c r="P821" s="7"/>
      <c r="Q821" s="120"/>
      <c r="R821" s="7"/>
      <c r="S821" s="7"/>
      <c r="T821" s="7"/>
      <c r="U821" s="7"/>
      <c r="V821" s="8"/>
      <c r="W821" s="7"/>
      <c r="X821" s="43"/>
      <c r="Y821" s="43"/>
      <c r="Z821" s="43"/>
    </row>
    <row r="822" ht="15.75" customHeight="1">
      <c r="A822" s="12"/>
      <c r="B822" s="119"/>
      <c r="C822" s="7"/>
      <c r="D822" s="7"/>
      <c r="E822" s="120"/>
      <c r="F822" s="7"/>
      <c r="G822" s="7"/>
      <c r="H822" s="120"/>
      <c r="I822" s="7"/>
      <c r="J822" s="7"/>
      <c r="K822" s="120"/>
      <c r="L822" s="7"/>
      <c r="M822" s="7"/>
      <c r="N822" s="120"/>
      <c r="O822" s="7"/>
      <c r="P822" s="7"/>
      <c r="Q822" s="120"/>
      <c r="R822" s="7"/>
      <c r="S822" s="7"/>
      <c r="T822" s="7"/>
      <c r="U822" s="7"/>
      <c r="V822" s="8"/>
      <c r="W822" s="7"/>
      <c r="X822" s="43"/>
      <c r="Y822" s="43"/>
      <c r="Z822" s="43"/>
    </row>
    <row r="823" ht="15.75" customHeight="1">
      <c r="A823" s="12"/>
      <c r="B823" s="119"/>
      <c r="C823" s="7"/>
      <c r="D823" s="7"/>
      <c r="E823" s="120"/>
      <c r="F823" s="7"/>
      <c r="G823" s="7"/>
      <c r="H823" s="120"/>
      <c r="I823" s="7"/>
      <c r="J823" s="7"/>
      <c r="K823" s="120"/>
      <c r="L823" s="7"/>
      <c r="M823" s="7"/>
      <c r="N823" s="120"/>
      <c r="O823" s="7"/>
      <c r="P823" s="7"/>
      <c r="Q823" s="120"/>
      <c r="R823" s="7"/>
      <c r="S823" s="7"/>
      <c r="T823" s="7"/>
      <c r="U823" s="7"/>
      <c r="V823" s="8"/>
      <c r="W823" s="7"/>
      <c r="X823" s="43"/>
      <c r="Y823" s="43"/>
      <c r="Z823" s="43"/>
    </row>
    <row r="824" ht="15.75" customHeight="1">
      <c r="A824" s="12"/>
      <c r="B824" s="119"/>
      <c r="C824" s="7"/>
      <c r="D824" s="7"/>
      <c r="E824" s="120"/>
      <c r="F824" s="7"/>
      <c r="G824" s="7"/>
      <c r="H824" s="120"/>
      <c r="I824" s="7"/>
      <c r="J824" s="7"/>
      <c r="K824" s="120"/>
      <c r="L824" s="7"/>
      <c r="M824" s="7"/>
      <c r="N824" s="120"/>
      <c r="O824" s="7"/>
      <c r="P824" s="7"/>
      <c r="Q824" s="120"/>
      <c r="R824" s="7"/>
      <c r="S824" s="7"/>
      <c r="T824" s="7"/>
      <c r="U824" s="7"/>
      <c r="V824" s="8"/>
      <c r="W824" s="7"/>
      <c r="X824" s="43"/>
      <c r="Y824" s="43"/>
      <c r="Z824" s="43"/>
    </row>
    <row r="825" ht="15.75" customHeight="1">
      <c r="A825" s="12"/>
      <c r="B825" s="119"/>
      <c r="C825" s="7"/>
      <c r="D825" s="7"/>
      <c r="E825" s="120"/>
      <c r="F825" s="7"/>
      <c r="G825" s="7"/>
      <c r="H825" s="120"/>
      <c r="I825" s="7"/>
      <c r="J825" s="7"/>
      <c r="K825" s="120"/>
      <c r="L825" s="7"/>
      <c r="M825" s="7"/>
      <c r="N825" s="120"/>
      <c r="O825" s="7"/>
      <c r="P825" s="7"/>
      <c r="Q825" s="120"/>
      <c r="R825" s="7"/>
      <c r="S825" s="7"/>
      <c r="T825" s="7"/>
      <c r="U825" s="7"/>
      <c r="V825" s="8"/>
      <c r="W825" s="7"/>
      <c r="X825" s="43"/>
      <c r="Y825" s="43"/>
      <c r="Z825" s="43"/>
    </row>
    <row r="826" ht="15.75" customHeight="1">
      <c r="A826" s="12"/>
      <c r="B826" s="119"/>
      <c r="C826" s="7"/>
      <c r="D826" s="7"/>
      <c r="E826" s="120"/>
      <c r="F826" s="7"/>
      <c r="G826" s="7"/>
      <c r="H826" s="120"/>
      <c r="I826" s="7"/>
      <c r="J826" s="7"/>
      <c r="K826" s="120"/>
      <c r="L826" s="7"/>
      <c r="M826" s="7"/>
      <c r="N826" s="120"/>
      <c r="O826" s="7"/>
      <c r="P826" s="7"/>
      <c r="Q826" s="120"/>
      <c r="R826" s="7"/>
      <c r="S826" s="7"/>
      <c r="T826" s="7"/>
      <c r="U826" s="7"/>
      <c r="V826" s="8"/>
      <c r="W826" s="7"/>
      <c r="X826" s="43"/>
      <c r="Y826" s="43"/>
      <c r="Z826" s="43"/>
    </row>
    <row r="827" ht="15.75" customHeight="1">
      <c r="A827" s="12"/>
      <c r="B827" s="119"/>
      <c r="C827" s="7"/>
      <c r="D827" s="7"/>
      <c r="E827" s="120"/>
      <c r="F827" s="7"/>
      <c r="G827" s="7"/>
      <c r="H827" s="120"/>
      <c r="I827" s="7"/>
      <c r="J827" s="7"/>
      <c r="K827" s="120"/>
      <c r="L827" s="7"/>
      <c r="M827" s="7"/>
      <c r="N827" s="120"/>
      <c r="O827" s="7"/>
      <c r="P827" s="7"/>
      <c r="Q827" s="120"/>
      <c r="R827" s="7"/>
      <c r="S827" s="7"/>
      <c r="T827" s="7"/>
      <c r="U827" s="7"/>
      <c r="V827" s="8"/>
      <c r="W827" s="7"/>
      <c r="X827" s="43"/>
      <c r="Y827" s="43"/>
      <c r="Z827" s="43"/>
    </row>
    <row r="828" ht="15.75" customHeight="1">
      <c r="A828" s="12"/>
      <c r="B828" s="119"/>
      <c r="C828" s="7"/>
      <c r="D828" s="7"/>
      <c r="E828" s="120"/>
      <c r="F828" s="7"/>
      <c r="G828" s="7"/>
      <c r="H828" s="120"/>
      <c r="I828" s="7"/>
      <c r="J828" s="7"/>
      <c r="K828" s="120"/>
      <c r="L828" s="7"/>
      <c r="M828" s="7"/>
      <c r="N828" s="120"/>
      <c r="O828" s="7"/>
      <c r="P828" s="7"/>
      <c r="Q828" s="120"/>
      <c r="R828" s="7"/>
      <c r="S828" s="7"/>
      <c r="T828" s="7"/>
      <c r="U828" s="7"/>
      <c r="V828" s="8"/>
      <c r="W828" s="7"/>
      <c r="X828" s="43"/>
      <c r="Y828" s="43"/>
      <c r="Z828" s="43"/>
    </row>
    <row r="829" ht="15.75" customHeight="1">
      <c r="A829" s="12"/>
      <c r="B829" s="119"/>
      <c r="C829" s="7"/>
      <c r="D829" s="7"/>
      <c r="E829" s="120"/>
      <c r="F829" s="7"/>
      <c r="G829" s="7"/>
      <c r="H829" s="120"/>
      <c r="I829" s="7"/>
      <c r="J829" s="7"/>
      <c r="K829" s="120"/>
      <c r="L829" s="7"/>
      <c r="M829" s="7"/>
      <c r="N829" s="120"/>
      <c r="O829" s="7"/>
      <c r="P829" s="7"/>
      <c r="Q829" s="120"/>
      <c r="R829" s="7"/>
      <c r="S829" s="7"/>
      <c r="T829" s="7"/>
      <c r="U829" s="7"/>
      <c r="V829" s="8"/>
      <c r="W829" s="7"/>
      <c r="X829" s="43"/>
      <c r="Y829" s="43"/>
      <c r="Z829" s="43"/>
    </row>
    <row r="830" ht="15.75" customHeight="1">
      <c r="A830" s="12"/>
      <c r="B830" s="119"/>
      <c r="C830" s="7"/>
      <c r="D830" s="7"/>
      <c r="E830" s="120"/>
      <c r="F830" s="7"/>
      <c r="G830" s="7"/>
      <c r="H830" s="120"/>
      <c r="I830" s="7"/>
      <c r="J830" s="7"/>
      <c r="K830" s="120"/>
      <c r="L830" s="7"/>
      <c r="M830" s="7"/>
      <c r="N830" s="120"/>
      <c r="O830" s="7"/>
      <c r="P830" s="7"/>
      <c r="Q830" s="120"/>
      <c r="R830" s="7"/>
      <c r="S830" s="7"/>
      <c r="T830" s="7"/>
      <c r="U830" s="7"/>
      <c r="V830" s="8"/>
      <c r="W830" s="7"/>
      <c r="X830" s="43"/>
      <c r="Y830" s="43"/>
      <c r="Z830" s="43"/>
    </row>
    <row r="831" ht="15.75" customHeight="1">
      <c r="A831" s="12"/>
      <c r="B831" s="119"/>
      <c r="C831" s="7"/>
      <c r="D831" s="7"/>
      <c r="E831" s="120"/>
      <c r="F831" s="7"/>
      <c r="G831" s="7"/>
      <c r="H831" s="120"/>
      <c r="I831" s="7"/>
      <c r="J831" s="7"/>
      <c r="K831" s="120"/>
      <c r="L831" s="7"/>
      <c r="M831" s="7"/>
      <c r="N831" s="120"/>
      <c r="O831" s="7"/>
      <c r="P831" s="7"/>
      <c r="Q831" s="120"/>
      <c r="R831" s="7"/>
      <c r="S831" s="7"/>
      <c r="T831" s="7"/>
      <c r="U831" s="7"/>
      <c r="V831" s="8"/>
      <c r="W831" s="7"/>
      <c r="X831" s="43"/>
      <c r="Y831" s="43"/>
      <c r="Z831" s="43"/>
    </row>
    <row r="832" ht="15.75" customHeight="1">
      <c r="A832" s="12"/>
      <c r="B832" s="119"/>
      <c r="C832" s="7"/>
      <c r="D832" s="7"/>
      <c r="E832" s="120"/>
      <c r="F832" s="7"/>
      <c r="G832" s="7"/>
      <c r="H832" s="120"/>
      <c r="I832" s="7"/>
      <c r="J832" s="7"/>
      <c r="K832" s="120"/>
      <c r="L832" s="7"/>
      <c r="M832" s="7"/>
      <c r="N832" s="120"/>
      <c r="O832" s="7"/>
      <c r="P832" s="7"/>
      <c r="Q832" s="120"/>
      <c r="R832" s="7"/>
      <c r="S832" s="7"/>
      <c r="T832" s="7"/>
      <c r="U832" s="7"/>
      <c r="V832" s="8"/>
      <c r="W832" s="7"/>
      <c r="X832" s="43"/>
      <c r="Y832" s="43"/>
      <c r="Z832" s="43"/>
    </row>
    <row r="833" ht="15.75" customHeight="1">
      <c r="A833" s="12"/>
      <c r="B833" s="119"/>
      <c r="C833" s="7"/>
      <c r="D833" s="7"/>
      <c r="E833" s="120"/>
      <c r="F833" s="7"/>
      <c r="G833" s="7"/>
      <c r="H833" s="120"/>
      <c r="I833" s="7"/>
      <c r="J833" s="7"/>
      <c r="K833" s="120"/>
      <c r="L833" s="7"/>
      <c r="M833" s="7"/>
      <c r="N833" s="120"/>
      <c r="O833" s="7"/>
      <c r="P833" s="7"/>
      <c r="Q833" s="120"/>
      <c r="R833" s="7"/>
      <c r="S833" s="7"/>
      <c r="T833" s="7"/>
      <c r="U833" s="7"/>
      <c r="V833" s="8"/>
      <c r="W833" s="7"/>
      <c r="X833" s="43"/>
      <c r="Y833" s="43"/>
      <c r="Z833" s="43"/>
    </row>
    <row r="834" ht="15.75" customHeight="1">
      <c r="A834" s="12"/>
      <c r="B834" s="119"/>
      <c r="C834" s="7"/>
      <c r="D834" s="7"/>
      <c r="E834" s="120"/>
      <c r="F834" s="7"/>
      <c r="G834" s="7"/>
      <c r="H834" s="120"/>
      <c r="I834" s="7"/>
      <c r="J834" s="7"/>
      <c r="K834" s="120"/>
      <c r="L834" s="7"/>
      <c r="M834" s="7"/>
      <c r="N834" s="120"/>
      <c r="O834" s="7"/>
      <c r="P834" s="7"/>
      <c r="Q834" s="120"/>
      <c r="R834" s="7"/>
      <c r="S834" s="7"/>
      <c r="T834" s="7"/>
      <c r="U834" s="7"/>
      <c r="V834" s="8"/>
      <c r="W834" s="7"/>
      <c r="X834" s="43"/>
      <c r="Y834" s="43"/>
      <c r="Z834" s="43"/>
    </row>
    <row r="835" ht="15.75" customHeight="1">
      <c r="A835" s="12"/>
      <c r="B835" s="119"/>
      <c r="C835" s="7"/>
      <c r="D835" s="7"/>
      <c r="E835" s="120"/>
      <c r="F835" s="7"/>
      <c r="G835" s="7"/>
      <c r="H835" s="120"/>
      <c r="I835" s="7"/>
      <c r="J835" s="7"/>
      <c r="K835" s="120"/>
      <c r="L835" s="7"/>
      <c r="M835" s="7"/>
      <c r="N835" s="120"/>
      <c r="O835" s="7"/>
      <c r="P835" s="7"/>
      <c r="Q835" s="120"/>
      <c r="R835" s="7"/>
      <c r="S835" s="7"/>
      <c r="T835" s="7"/>
      <c r="U835" s="7"/>
      <c r="V835" s="8"/>
      <c r="W835" s="7"/>
      <c r="X835" s="43"/>
      <c r="Y835" s="43"/>
      <c r="Z835" s="43"/>
    </row>
    <row r="836" ht="15.75" customHeight="1">
      <c r="A836" s="12"/>
      <c r="B836" s="119"/>
      <c r="C836" s="7"/>
      <c r="D836" s="7"/>
      <c r="E836" s="120"/>
      <c r="F836" s="7"/>
      <c r="G836" s="7"/>
      <c r="H836" s="120"/>
      <c r="I836" s="7"/>
      <c r="J836" s="7"/>
      <c r="K836" s="120"/>
      <c r="L836" s="7"/>
      <c r="M836" s="7"/>
      <c r="N836" s="120"/>
      <c r="O836" s="7"/>
      <c r="P836" s="7"/>
      <c r="Q836" s="120"/>
      <c r="R836" s="7"/>
      <c r="S836" s="7"/>
      <c r="T836" s="7"/>
      <c r="U836" s="7"/>
      <c r="V836" s="8"/>
      <c r="W836" s="7"/>
      <c r="X836" s="43"/>
      <c r="Y836" s="43"/>
      <c r="Z836" s="43"/>
    </row>
    <row r="837" ht="15.75" customHeight="1">
      <c r="A837" s="12"/>
      <c r="B837" s="119"/>
      <c r="C837" s="7"/>
      <c r="D837" s="7"/>
      <c r="E837" s="120"/>
      <c r="F837" s="7"/>
      <c r="G837" s="7"/>
      <c r="H837" s="120"/>
      <c r="I837" s="7"/>
      <c r="J837" s="7"/>
      <c r="K837" s="120"/>
      <c r="L837" s="7"/>
      <c r="M837" s="7"/>
      <c r="N837" s="120"/>
      <c r="O837" s="7"/>
      <c r="P837" s="7"/>
      <c r="Q837" s="120"/>
      <c r="R837" s="7"/>
      <c r="S837" s="7"/>
      <c r="T837" s="7"/>
      <c r="U837" s="7"/>
      <c r="V837" s="8"/>
      <c r="W837" s="7"/>
      <c r="X837" s="43"/>
      <c r="Y837" s="43"/>
      <c r="Z837" s="43"/>
    </row>
    <row r="838" ht="15.75" customHeight="1">
      <c r="A838" s="12"/>
      <c r="B838" s="119"/>
      <c r="C838" s="7"/>
      <c r="D838" s="7"/>
      <c r="E838" s="120"/>
      <c r="F838" s="7"/>
      <c r="G838" s="7"/>
      <c r="H838" s="120"/>
      <c r="I838" s="7"/>
      <c r="J838" s="7"/>
      <c r="K838" s="120"/>
      <c r="L838" s="7"/>
      <c r="M838" s="7"/>
      <c r="N838" s="120"/>
      <c r="O838" s="7"/>
      <c r="P838" s="7"/>
      <c r="Q838" s="120"/>
      <c r="R838" s="7"/>
      <c r="S838" s="7"/>
      <c r="T838" s="7"/>
      <c r="U838" s="7"/>
      <c r="V838" s="8"/>
      <c r="W838" s="7"/>
      <c r="X838" s="43"/>
      <c r="Y838" s="43"/>
      <c r="Z838" s="43"/>
    </row>
    <row r="839" ht="15.75" customHeight="1">
      <c r="A839" s="12"/>
      <c r="B839" s="119"/>
      <c r="C839" s="7"/>
      <c r="D839" s="7"/>
      <c r="E839" s="120"/>
      <c r="F839" s="7"/>
      <c r="G839" s="7"/>
      <c r="H839" s="120"/>
      <c r="I839" s="7"/>
      <c r="J839" s="7"/>
      <c r="K839" s="120"/>
      <c r="L839" s="7"/>
      <c r="M839" s="7"/>
      <c r="N839" s="120"/>
      <c r="O839" s="7"/>
      <c r="P839" s="7"/>
      <c r="Q839" s="120"/>
      <c r="R839" s="7"/>
      <c r="S839" s="7"/>
      <c r="T839" s="7"/>
      <c r="U839" s="7"/>
      <c r="V839" s="8"/>
      <c r="W839" s="7"/>
      <c r="X839" s="43"/>
      <c r="Y839" s="43"/>
      <c r="Z839" s="43"/>
    </row>
    <row r="840" ht="15.75" customHeight="1">
      <c r="A840" s="12"/>
      <c r="B840" s="119"/>
      <c r="C840" s="7"/>
      <c r="D840" s="7"/>
      <c r="E840" s="120"/>
      <c r="F840" s="7"/>
      <c r="G840" s="7"/>
      <c r="H840" s="120"/>
      <c r="I840" s="7"/>
      <c r="J840" s="7"/>
      <c r="K840" s="120"/>
      <c r="L840" s="7"/>
      <c r="M840" s="7"/>
      <c r="N840" s="120"/>
      <c r="O840" s="7"/>
      <c r="P840" s="7"/>
      <c r="Q840" s="120"/>
      <c r="R840" s="7"/>
      <c r="S840" s="7"/>
      <c r="T840" s="7"/>
      <c r="U840" s="7"/>
      <c r="V840" s="8"/>
      <c r="W840" s="7"/>
      <c r="X840" s="43"/>
      <c r="Y840" s="43"/>
      <c r="Z840" s="43"/>
    </row>
    <row r="841" ht="15.75" customHeight="1">
      <c r="A841" s="12"/>
      <c r="B841" s="119"/>
      <c r="C841" s="7"/>
      <c r="D841" s="7"/>
      <c r="E841" s="120"/>
      <c r="F841" s="7"/>
      <c r="G841" s="7"/>
      <c r="H841" s="120"/>
      <c r="I841" s="7"/>
      <c r="J841" s="7"/>
      <c r="K841" s="120"/>
      <c r="L841" s="7"/>
      <c r="M841" s="7"/>
      <c r="N841" s="120"/>
      <c r="O841" s="7"/>
      <c r="P841" s="7"/>
      <c r="Q841" s="120"/>
      <c r="R841" s="7"/>
      <c r="S841" s="7"/>
      <c r="T841" s="7"/>
      <c r="U841" s="7"/>
      <c r="V841" s="8"/>
      <c r="W841" s="7"/>
      <c r="X841" s="43"/>
      <c r="Y841" s="43"/>
      <c r="Z841" s="43"/>
    </row>
    <row r="842" ht="15.75" customHeight="1">
      <c r="A842" s="12"/>
      <c r="B842" s="119"/>
      <c r="C842" s="7"/>
      <c r="D842" s="7"/>
      <c r="E842" s="120"/>
      <c r="F842" s="7"/>
      <c r="G842" s="7"/>
      <c r="H842" s="120"/>
      <c r="I842" s="7"/>
      <c r="J842" s="7"/>
      <c r="K842" s="120"/>
      <c r="L842" s="7"/>
      <c r="M842" s="7"/>
      <c r="N842" s="120"/>
      <c r="O842" s="7"/>
      <c r="P842" s="7"/>
      <c r="Q842" s="120"/>
      <c r="R842" s="7"/>
      <c r="S842" s="7"/>
      <c r="T842" s="7"/>
      <c r="U842" s="7"/>
      <c r="V842" s="8"/>
      <c r="W842" s="7"/>
      <c r="X842" s="43"/>
      <c r="Y842" s="43"/>
      <c r="Z842" s="43"/>
    </row>
    <row r="843" ht="15.75" customHeight="1">
      <c r="A843" s="12"/>
      <c r="B843" s="119"/>
      <c r="C843" s="7"/>
      <c r="D843" s="7"/>
      <c r="E843" s="120"/>
      <c r="F843" s="7"/>
      <c r="G843" s="7"/>
      <c r="H843" s="120"/>
      <c r="I843" s="7"/>
      <c r="J843" s="7"/>
      <c r="K843" s="120"/>
      <c r="L843" s="7"/>
      <c r="M843" s="7"/>
      <c r="N843" s="120"/>
      <c r="O843" s="7"/>
      <c r="P843" s="7"/>
      <c r="Q843" s="120"/>
      <c r="R843" s="7"/>
      <c r="S843" s="7"/>
      <c r="T843" s="7"/>
      <c r="U843" s="7"/>
      <c r="V843" s="8"/>
      <c r="W843" s="7"/>
      <c r="X843" s="43"/>
      <c r="Y843" s="43"/>
      <c r="Z843" s="43"/>
    </row>
    <row r="844" ht="15.75" customHeight="1">
      <c r="A844" s="12"/>
      <c r="B844" s="119"/>
      <c r="C844" s="7"/>
      <c r="D844" s="7"/>
      <c r="E844" s="120"/>
      <c r="F844" s="7"/>
      <c r="G844" s="7"/>
      <c r="H844" s="120"/>
      <c r="I844" s="7"/>
      <c r="J844" s="7"/>
      <c r="K844" s="120"/>
      <c r="L844" s="7"/>
      <c r="M844" s="7"/>
      <c r="N844" s="120"/>
      <c r="O844" s="7"/>
      <c r="P844" s="7"/>
      <c r="Q844" s="120"/>
      <c r="R844" s="7"/>
      <c r="S844" s="7"/>
      <c r="T844" s="7"/>
      <c r="U844" s="7"/>
      <c r="V844" s="8"/>
      <c r="W844" s="7"/>
      <c r="X844" s="43"/>
      <c r="Y844" s="43"/>
      <c r="Z844" s="43"/>
    </row>
    <row r="845" ht="15.75" customHeight="1">
      <c r="A845" s="12"/>
      <c r="B845" s="119"/>
      <c r="C845" s="7"/>
      <c r="D845" s="7"/>
      <c r="E845" s="120"/>
      <c r="F845" s="7"/>
      <c r="G845" s="7"/>
      <c r="H845" s="120"/>
      <c r="I845" s="7"/>
      <c r="J845" s="7"/>
      <c r="K845" s="120"/>
      <c r="L845" s="7"/>
      <c r="M845" s="7"/>
      <c r="N845" s="120"/>
      <c r="O845" s="7"/>
      <c r="P845" s="7"/>
      <c r="Q845" s="120"/>
      <c r="R845" s="7"/>
      <c r="S845" s="7"/>
      <c r="T845" s="7"/>
      <c r="U845" s="7"/>
      <c r="V845" s="8"/>
      <c r="W845" s="7"/>
      <c r="X845" s="43"/>
      <c r="Y845" s="43"/>
      <c r="Z845" s="43"/>
    </row>
    <row r="846" ht="15.75" customHeight="1">
      <c r="A846" s="12"/>
      <c r="B846" s="119"/>
      <c r="C846" s="7"/>
      <c r="D846" s="7"/>
      <c r="E846" s="120"/>
      <c r="F846" s="7"/>
      <c r="G846" s="7"/>
      <c r="H846" s="120"/>
      <c r="I846" s="7"/>
      <c r="J846" s="7"/>
      <c r="K846" s="120"/>
      <c r="L846" s="7"/>
      <c r="M846" s="7"/>
      <c r="N846" s="120"/>
      <c r="O846" s="7"/>
      <c r="P846" s="7"/>
      <c r="Q846" s="120"/>
      <c r="R846" s="7"/>
      <c r="S846" s="7"/>
      <c r="T846" s="7"/>
      <c r="U846" s="7"/>
      <c r="V846" s="8"/>
      <c r="W846" s="7"/>
      <c r="X846" s="43"/>
      <c r="Y846" s="43"/>
      <c r="Z846" s="43"/>
    </row>
    <row r="847" ht="15.75" customHeight="1">
      <c r="A847" s="12"/>
      <c r="B847" s="119"/>
      <c r="C847" s="7"/>
      <c r="D847" s="7"/>
      <c r="E847" s="120"/>
      <c r="F847" s="7"/>
      <c r="G847" s="7"/>
      <c r="H847" s="120"/>
      <c r="I847" s="7"/>
      <c r="J847" s="7"/>
      <c r="K847" s="120"/>
      <c r="L847" s="7"/>
      <c r="M847" s="7"/>
      <c r="N847" s="120"/>
      <c r="O847" s="7"/>
      <c r="P847" s="7"/>
      <c r="Q847" s="120"/>
      <c r="R847" s="7"/>
      <c r="S847" s="7"/>
      <c r="T847" s="7"/>
      <c r="U847" s="7"/>
      <c r="V847" s="8"/>
      <c r="W847" s="7"/>
      <c r="X847" s="43"/>
      <c r="Y847" s="43"/>
      <c r="Z847" s="43"/>
    </row>
    <row r="848" ht="15.75" customHeight="1">
      <c r="A848" s="12"/>
      <c r="B848" s="119"/>
      <c r="C848" s="7"/>
      <c r="D848" s="7"/>
      <c r="E848" s="120"/>
      <c r="F848" s="7"/>
      <c r="G848" s="7"/>
      <c r="H848" s="120"/>
      <c r="I848" s="7"/>
      <c r="J848" s="7"/>
      <c r="K848" s="120"/>
      <c r="L848" s="7"/>
      <c r="M848" s="7"/>
      <c r="N848" s="120"/>
      <c r="O848" s="7"/>
      <c r="P848" s="7"/>
      <c r="Q848" s="120"/>
      <c r="R848" s="7"/>
      <c r="S848" s="7"/>
      <c r="T848" s="7"/>
      <c r="U848" s="7"/>
      <c r="V848" s="8"/>
      <c r="W848" s="7"/>
      <c r="X848" s="43"/>
      <c r="Y848" s="43"/>
      <c r="Z848" s="43"/>
    </row>
    <row r="849" ht="15.75" customHeight="1">
      <c r="A849" s="12"/>
      <c r="B849" s="119"/>
      <c r="C849" s="7"/>
      <c r="D849" s="7"/>
      <c r="E849" s="120"/>
      <c r="F849" s="7"/>
      <c r="G849" s="7"/>
      <c r="H849" s="120"/>
      <c r="I849" s="7"/>
      <c r="J849" s="7"/>
      <c r="K849" s="120"/>
      <c r="L849" s="7"/>
      <c r="M849" s="7"/>
      <c r="N849" s="120"/>
      <c r="O849" s="7"/>
      <c r="P849" s="7"/>
      <c r="Q849" s="120"/>
      <c r="R849" s="7"/>
      <c r="S849" s="7"/>
      <c r="T849" s="7"/>
      <c r="U849" s="7"/>
      <c r="V849" s="8"/>
      <c r="W849" s="7"/>
      <c r="X849" s="43"/>
      <c r="Y849" s="43"/>
      <c r="Z849" s="43"/>
    </row>
    <row r="850" ht="15.75" customHeight="1">
      <c r="A850" s="12"/>
      <c r="B850" s="119"/>
      <c r="C850" s="7"/>
      <c r="D850" s="7"/>
      <c r="E850" s="120"/>
      <c r="F850" s="7"/>
      <c r="G850" s="7"/>
      <c r="H850" s="120"/>
      <c r="I850" s="7"/>
      <c r="J850" s="7"/>
      <c r="K850" s="120"/>
      <c r="L850" s="7"/>
      <c r="M850" s="7"/>
      <c r="N850" s="120"/>
      <c r="O850" s="7"/>
      <c r="P850" s="7"/>
      <c r="Q850" s="120"/>
      <c r="R850" s="7"/>
      <c r="S850" s="7"/>
      <c r="T850" s="7"/>
      <c r="U850" s="7"/>
      <c r="V850" s="8"/>
      <c r="W850" s="7"/>
      <c r="X850" s="43"/>
      <c r="Y850" s="43"/>
      <c r="Z850" s="43"/>
    </row>
    <row r="851" ht="15.75" customHeight="1">
      <c r="A851" s="12"/>
      <c r="B851" s="119"/>
      <c r="C851" s="7"/>
      <c r="D851" s="7"/>
      <c r="E851" s="120"/>
      <c r="F851" s="7"/>
      <c r="G851" s="7"/>
      <c r="H851" s="120"/>
      <c r="I851" s="7"/>
      <c r="J851" s="7"/>
      <c r="K851" s="120"/>
      <c r="L851" s="7"/>
      <c r="M851" s="7"/>
      <c r="N851" s="120"/>
      <c r="O851" s="7"/>
      <c r="P851" s="7"/>
      <c r="Q851" s="120"/>
      <c r="R851" s="7"/>
      <c r="S851" s="7"/>
      <c r="T851" s="7"/>
      <c r="U851" s="7"/>
      <c r="V851" s="8"/>
      <c r="W851" s="7"/>
      <c r="X851" s="43"/>
      <c r="Y851" s="43"/>
      <c r="Z851" s="43"/>
    </row>
    <row r="852" ht="15.75" customHeight="1">
      <c r="A852" s="12"/>
      <c r="B852" s="119"/>
      <c r="C852" s="7"/>
      <c r="D852" s="7"/>
      <c r="E852" s="120"/>
      <c r="F852" s="7"/>
      <c r="G852" s="7"/>
      <c r="H852" s="120"/>
      <c r="I852" s="7"/>
      <c r="J852" s="7"/>
      <c r="K852" s="120"/>
      <c r="L852" s="7"/>
      <c r="M852" s="7"/>
      <c r="N852" s="120"/>
      <c r="O852" s="7"/>
      <c r="P852" s="7"/>
      <c r="Q852" s="120"/>
      <c r="R852" s="7"/>
      <c r="S852" s="7"/>
      <c r="T852" s="7"/>
      <c r="U852" s="7"/>
      <c r="V852" s="8"/>
      <c r="W852" s="7"/>
      <c r="X852" s="43"/>
      <c r="Y852" s="43"/>
      <c r="Z852" s="43"/>
    </row>
    <row r="853" ht="15.75" customHeight="1">
      <c r="A853" s="12"/>
      <c r="B853" s="119"/>
      <c r="C853" s="7"/>
      <c r="D853" s="7"/>
      <c r="E853" s="120"/>
      <c r="F853" s="7"/>
      <c r="G853" s="7"/>
      <c r="H853" s="120"/>
      <c r="I853" s="7"/>
      <c r="J853" s="7"/>
      <c r="K853" s="120"/>
      <c r="L853" s="7"/>
      <c r="M853" s="7"/>
      <c r="N853" s="120"/>
      <c r="O853" s="7"/>
      <c r="P853" s="7"/>
      <c r="Q853" s="120"/>
      <c r="R853" s="7"/>
      <c r="S853" s="7"/>
      <c r="T853" s="7"/>
      <c r="U853" s="7"/>
      <c r="V853" s="8"/>
      <c r="W853" s="7"/>
      <c r="X853" s="43"/>
      <c r="Y853" s="43"/>
      <c r="Z853" s="43"/>
    </row>
    <row r="854" ht="15.75" customHeight="1">
      <c r="A854" s="12"/>
      <c r="B854" s="119"/>
      <c r="C854" s="7"/>
      <c r="D854" s="7"/>
      <c r="E854" s="120"/>
      <c r="F854" s="7"/>
      <c r="G854" s="7"/>
      <c r="H854" s="120"/>
      <c r="I854" s="7"/>
      <c r="J854" s="7"/>
      <c r="K854" s="120"/>
      <c r="L854" s="7"/>
      <c r="M854" s="7"/>
      <c r="N854" s="120"/>
      <c r="O854" s="7"/>
      <c r="P854" s="7"/>
      <c r="Q854" s="120"/>
      <c r="R854" s="7"/>
      <c r="S854" s="7"/>
      <c r="T854" s="7"/>
      <c r="U854" s="7"/>
      <c r="V854" s="8"/>
      <c r="W854" s="7"/>
      <c r="X854" s="43"/>
      <c r="Y854" s="43"/>
      <c r="Z854" s="43"/>
    </row>
    <row r="855" ht="15.75" customHeight="1">
      <c r="A855" s="12"/>
      <c r="B855" s="119"/>
      <c r="C855" s="7"/>
      <c r="D855" s="7"/>
      <c r="E855" s="120"/>
      <c r="F855" s="7"/>
      <c r="G855" s="7"/>
      <c r="H855" s="120"/>
      <c r="I855" s="7"/>
      <c r="J855" s="7"/>
      <c r="K855" s="120"/>
      <c r="L855" s="7"/>
      <c r="M855" s="7"/>
      <c r="N855" s="120"/>
      <c r="O855" s="7"/>
      <c r="P855" s="7"/>
      <c r="Q855" s="120"/>
      <c r="R855" s="7"/>
      <c r="S855" s="7"/>
      <c r="T855" s="7"/>
      <c r="U855" s="7"/>
      <c r="V855" s="8"/>
      <c r="W855" s="7"/>
      <c r="X855" s="43"/>
      <c r="Y855" s="43"/>
      <c r="Z855" s="43"/>
    </row>
    <row r="856" ht="15.75" customHeight="1">
      <c r="A856" s="12"/>
      <c r="B856" s="119"/>
      <c r="C856" s="7"/>
      <c r="D856" s="7"/>
      <c r="E856" s="120"/>
      <c r="F856" s="7"/>
      <c r="G856" s="7"/>
      <c r="H856" s="120"/>
      <c r="I856" s="7"/>
      <c r="J856" s="7"/>
      <c r="K856" s="120"/>
      <c r="L856" s="7"/>
      <c r="M856" s="7"/>
      <c r="N856" s="120"/>
      <c r="O856" s="7"/>
      <c r="P856" s="7"/>
      <c r="Q856" s="120"/>
      <c r="R856" s="7"/>
      <c r="S856" s="7"/>
      <c r="T856" s="7"/>
      <c r="U856" s="7"/>
      <c r="V856" s="8"/>
      <c r="W856" s="7"/>
      <c r="X856" s="43"/>
      <c r="Y856" s="43"/>
      <c r="Z856" s="43"/>
    </row>
    <row r="857" ht="15.75" customHeight="1">
      <c r="A857" s="12"/>
      <c r="B857" s="119"/>
      <c r="C857" s="7"/>
      <c r="D857" s="7"/>
      <c r="E857" s="120"/>
      <c r="F857" s="7"/>
      <c r="G857" s="7"/>
      <c r="H857" s="120"/>
      <c r="I857" s="7"/>
      <c r="J857" s="7"/>
      <c r="K857" s="120"/>
      <c r="L857" s="7"/>
      <c r="M857" s="7"/>
      <c r="N857" s="120"/>
      <c r="O857" s="7"/>
      <c r="P857" s="7"/>
      <c r="Q857" s="120"/>
      <c r="R857" s="7"/>
      <c r="S857" s="7"/>
      <c r="T857" s="7"/>
      <c r="U857" s="7"/>
      <c r="V857" s="8"/>
      <c r="W857" s="7"/>
      <c r="X857" s="43"/>
      <c r="Y857" s="43"/>
      <c r="Z857" s="43"/>
    </row>
    <row r="858" ht="15.75" customHeight="1">
      <c r="A858" s="12"/>
      <c r="B858" s="119"/>
      <c r="C858" s="7"/>
      <c r="D858" s="7"/>
      <c r="E858" s="120"/>
      <c r="F858" s="7"/>
      <c r="G858" s="7"/>
      <c r="H858" s="120"/>
      <c r="I858" s="7"/>
      <c r="J858" s="7"/>
      <c r="K858" s="120"/>
      <c r="L858" s="7"/>
      <c r="M858" s="7"/>
      <c r="N858" s="120"/>
      <c r="O858" s="7"/>
      <c r="P858" s="7"/>
      <c r="Q858" s="120"/>
      <c r="R858" s="7"/>
      <c r="S858" s="7"/>
      <c r="T858" s="7"/>
      <c r="U858" s="7"/>
      <c r="V858" s="8"/>
      <c r="W858" s="7"/>
      <c r="X858" s="43"/>
      <c r="Y858" s="43"/>
      <c r="Z858" s="43"/>
    </row>
    <row r="859" ht="15.75" customHeight="1">
      <c r="A859" s="12"/>
      <c r="B859" s="119"/>
      <c r="C859" s="7"/>
      <c r="D859" s="7"/>
      <c r="E859" s="120"/>
      <c r="F859" s="7"/>
      <c r="G859" s="7"/>
      <c r="H859" s="120"/>
      <c r="I859" s="7"/>
      <c r="J859" s="7"/>
      <c r="K859" s="120"/>
      <c r="L859" s="7"/>
      <c r="M859" s="7"/>
      <c r="N859" s="120"/>
      <c r="O859" s="7"/>
      <c r="P859" s="7"/>
      <c r="Q859" s="120"/>
      <c r="R859" s="7"/>
      <c r="S859" s="7"/>
      <c r="T859" s="7"/>
      <c r="U859" s="7"/>
      <c r="V859" s="8"/>
      <c r="W859" s="7"/>
      <c r="X859" s="43"/>
      <c r="Y859" s="43"/>
      <c r="Z859" s="43"/>
    </row>
    <row r="860" ht="15.75" customHeight="1">
      <c r="A860" s="12"/>
      <c r="B860" s="119"/>
      <c r="C860" s="7"/>
      <c r="D860" s="7"/>
      <c r="E860" s="120"/>
      <c r="F860" s="7"/>
      <c r="G860" s="7"/>
      <c r="H860" s="120"/>
      <c r="I860" s="7"/>
      <c r="J860" s="7"/>
      <c r="K860" s="120"/>
      <c r="L860" s="7"/>
      <c r="M860" s="7"/>
      <c r="N860" s="120"/>
      <c r="O860" s="7"/>
      <c r="P860" s="7"/>
      <c r="Q860" s="120"/>
      <c r="R860" s="7"/>
      <c r="S860" s="7"/>
      <c r="T860" s="7"/>
      <c r="U860" s="7"/>
      <c r="V860" s="8"/>
      <c r="W860" s="7"/>
      <c r="X860" s="43"/>
      <c r="Y860" s="43"/>
      <c r="Z860" s="43"/>
    </row>
    <row r="861" ht="15.75" customHeight="1">
      <c r="A861" s="12"/>
      <c r="B861" s="119"/>
      <c r="C861" s="7"/>
      <c r="D861" s="7"/>
      <c r="E861" s="120"/>
      <c r="F861" s="7"/>
      <c r="G861" s="7"/>
      <c r="H861" s="120"/>
      <c r="I861" s="7"/>
      <c r="J861" s="7"/>
      <c r="K861" s="120"/>
      <c r="L861" s="7"/>
      <c r="M861" s="7"/>
      <c r="N861" s="120"/>
      <c r="O861" s="7"/>
      <c r="P861" s="7"/>
      <c r="Q861" s="120"/>
      <c r="R861" s="7"/>
      <c r="S861" s="7"/>
      <c r="T861" s="7"/>
      <c r="U861" s="7"/>
      <c r="V861" s="8"/>
      <c r="W861" s="7"/>
      <c r="X861" s="43"/>
      <c r="Y861" s="43"/>
      <c r="Z861" s="43"/>
    </row>
    <row r="862" ht="15.75" customHeight="1">
      <c r="A862" s="12"/>
      <c r="B862" s="119"/>
      <c r="C862" s="7"/>
      <c r="D862" s="7"/>
      <c r="E862" s="120"/>
      <c r="F862" s="7"/>
      <c r="G862" s="7"/>
      <c r="H862" s="120"/>
      <c r="I862" s="7"/>
      <c r="J862" s="7"/>
      <c r="K862" s="120"/>
      <c r="L862" s="7"/>
      <c r="M862" s="7"/>
      <c r="N862" s="120"/>
      <c r="O862" s="7"/>
      <c r="P862" s="7"/>
      <c r="Q862" s="120"/>
      <c r="R862" s="7"/>
      <c r="S862" s="7"/>
      <c r="T862" s="7"/>
      <c r="U862" s="7"/>
      <c r="V862" s="8"/>
      <c r="W862" s="7"/>
      <c r="X862" s="43"/>
      <c r="Y862" s="43"/>
      <c r="Z862" s="43"/>
    </row>
    <row r="863" ht="15.75" customHeight="1">
      <c r="A863" s="12"/>
      <c r="B863" s="119"/>
      <c r="C863" s="7"/>
      <c r="D863" s="7"/>
      <c r="E863" s="120"/>
      <c r="F863" s="7"/>
      <c r="G863" s="7"/>
      <c r="H863" s="120"/>
      <c r="I863" s="7"/>
      <c r="J863" s="7"/>
      <c r="K863" s="120"/>
      <c r="L863" s="7"/>
      <c r="M863" s="7"/>
      <c r="N863" s="120"/>
      <c r="O863" s="7"/>
      <c r="P863" s="7"/>
      <c r="Q863" s="120"/>
      <c r="R863" s="7"/>
      <c r="S863" s="7"/>
      <c r="T863" s="7"/>
      <c r="U863" s="7"/>
      <c r="V863" s="8"/>
      <c r="W863" s="7"/>
      <c r="X863" s="43"/>
      <c r="Y863" s="43"/>
      <c r="Z863" s="43"/>
    </row>
    <row r="864" ht="15.75" customHeight="1">
      <c r="A864" s="12"/>
      <c r="B864" s="119"/>
      <c r="C864" s="7"/>
      <c r="D864" s="7"/>
      <c r="E864" s="120"/>
      <c r="F864" s="7"/>
      <c r="G864" s="7"/>
      <c r="H864" s="120"/>
      <c r="I864" s="7"/>
      <c r="J864" s="7"/>
      <c r="K864" s="120"/>
      <c r="L864" s="7"/>
      <c r="M864" s="7"/>
      <c r="N864" s="120"/>
      <c r="O864" s="7"/>
      <c r="P864" s="7"/>
      <c r="Q864" s="120"/>
      <c r="R864" s="7"/>
      <c r="S864" s="7"/>
      <c r="T864" s="7"/>
      <c r="U864" s="7"/>
      <c r="V864" s="8"/>
      <c r="W864" s="7"/>
      <c r="X864" s="43"/>
      <c r="Y864" s="43"/>
      <c r="Z864" s="43"/>
    </row>
    <row r="865" ht="15.75" customHeight="1">
      <c r="A865" s="12"/>
      <c r="B865" s="119"/>
      <c r="C865" s="7"/>
      <c r="D865" s="7"/>
      <c r="E865" s="120"/>
      <c r="F865" s="7"/>
      <c r="G865" s="7"/>
      <c r="H865" s="120"/>
      <c r="I865" s="7"/>
      <c r="J865" s="7"/>
      <c r="K865" s="120"/>
      <c r="L865" s="7"/>
      <c r="M865" s="7"/>
      <c r="N865" s="120"/>
      <c r="O865" s="7"/>
      <c r="P865" s="7"/>
      <c r="Q865" s="120"/>
      <c r="R865" s="7"/>
      <c r="S865" s="7"/>
      <c r="T865" s="7"/>
      <c r="U865" s="7"/>
      <c r="V865" s="8"/>
      <c r="W865" s="7"/>
      <c r="X865" s="43"/>
      <c r="Y865" s="43"/>
      <c r="Z865" s="43"/>
    </row>
    <row r="866" ht="15.75" customHeight="1">
      <c r="A866" s="12"/>
      <c r="B866" s="119"/>
      <c r="C866" s="7"/>
      <c r="D866" s="7"/>
      <c r="E866" s="120"/>
      <c r="F866" s="7"/>
      <c r="G866" s="7"/>
      <c r="H866" s="120"/>
      <c r="I866" s="7"/>
      <c r="J866" s="7"/>
      <c r="K866" s="120"/>
      <c r="L866" s="7"/>
      <c r="M866" s="7"/>
      <c r="N866" s="120"/>
      <c r="O866" s="7"/>
      <c r="P866" s="7"/>
      <c r="Q866" s="120"/>
      <c r="R866" s="7"/>
      <c r="S866" s="7"/>
      <c r="T866" s="7"/>
      <c r="U866" s="7"/>
      <c r="V866" s="8"/>
      <c r="W866" s="7"/>
      <c r="X866" s="43"/>
      <c r="Y866" s="43"/>
      <c r="Z866" s="43"/>
    </row>
    <row r="867" ht="15.75" customHeight="1">
      <c r="A867" s="12"/>
      <c r="B867" s="119"/>
      <c r="C867" s="7"/>
      <c r="D867" s="7"/>
      <c r="E867" s="120"/>
      <c r="F867" s="7"/>
      <c r="G867" s="7"/>
      <c r="H867" s="120"/>
      <c r="I867" s="7"/>
      <c r="J867" s="7"/>
      <c r="K867" s="120"/>
      <c r="L867" s="7"/>
      <c r="M867" s="7"/>
      <c r="N867" s="120"/>
      <c r="O867" s="7"/>
      <c r="P867" s="7"/>
      <c r="Q867" s="120"/>
      <c r="R867" s="7"/>
      <c r="S867" s="7"/>
      <c r="T867" s="7"/>
      <c r="U867" s="7"/>
      <c r="V867" s="8"/>
      <c r="W867" s="7"/>
      <c r="X867" s="43"/>
      <c r="Y867" s="43"/>
      <c r="Z867" s="43"/>
    </row>
    <row r="868" ht="15.75" customHeight="1">
      <c r="A868" s="12"/>
      <c r="B868" s="119"/>
      <c r="C868" s="7"/>
      <c r="D868" s="7"/>
      <c r="E868" s="120"/>
      <c r="F868" s="7"/>
      <c r="G868" s="7"/>
      <c r="H868" s="120"/>
      <c r="I868" s="7"/>
      <c r="J868" s="7"/>
      <c r="K868" s="120"/>
      <c r="L868" s="7"/>
      <c r="M868" s="7"/>
      <c r="N868" s="120"/>
      <c r="O868" s="7"/>
      <c r="P868" s="7"/>
      <c r="Q868" s="120"/>
      <c r="R868" s="7"/>
      <c r="S868" s="7"/>
      <c r="T868" s="7"/>
      <c r="U868" s="7"/>
      <c r="V868" s="8"/>
      <c r="W868" s="7"/>
      <c r="X868" s="43"/>
      <c r="Y868" s="43"/>
      <c r="Z868" s="43"/>
    </row>
    <row r="869" ht="15.75" customHeight="1">
      <c r="A869" s="12"/>
      <c r="B869" s="119"/>
      <c r="C869" s="7"/>
      <c r="D869" s="7"/>
      <c r="E869" s="120"/>
      <c r="F869" s="7"/>
      <c r="G869" s="7"/>
      <c r="H869" s="120"/>
      <c r="I869" s="7"/>
      <c r="J869" s="7"/>
      <c r="K869" s="120"/>
      <c r="L869" s="7"/>
      <c r="M869" s="7"/>
      <c r="N869" s="120"/>
      <c r="O869" s="7"/>
      <c r="P869" s="7"/>
      <c r="Q869" s="120"/>
      <c r="R869" s="7"/>
      <c r="S869" s="7"/>
      <c r="T869" s="7"/>
      <c r="U869" s="7"/>
      <c r="V869" s="8"/>
      <c r="W869" s="7"/>
      <c r="X869" s="43"/>
      <c r="Y869" s="43"/>
      <c r="Z869" s="43"/>
    </row>
    <row r="870" ht="15.75" customHeight="1">
      <c r="A870" s="12"/>
      <c r="B870" s="119"/>
      <c r="C870" s="7"/>
      <c r="D870" s="7"/>
      <c r="E870" s="120"/>
      <c r="F870" s="7"/>
      <c r="G870" s="7"/>
      <c r="H870" s="120"/>
      <c r="I870" s="7"/>
      <c r="J870" s="7"/>
      <c r="K870" s="120"/>
      <c r="L870" s="7"/>
      <c r="M870" s="7"/>
      <c r="N870" s="120"/>
      <c r="O870" s="7"/>
      <c r="P870" s="7"/>
      <c r="Q870" s="120"/>
      <c r="R870" s="7"/>
      <c r="S870" s="7"/>
      <c r="T870" s="7"/>
      <c r="U870" s="7"/>
      <c r="V870" s="8"/>
      <c r="W870" s="7"/>
      <c r="X870" s="43"/>
      <c r="Y870" s="43"/>
      <c r="Z870" s="43"/>
    </row>
    <row r="871" ht="15.75" customHeight="1">
      <c r="A871" s="12"/>
      <c r="B871" s="119"/>
      <c r="C871" s="7"/>
      <c r="D871" s="7"/>
      <c r="E871" s="120"/>
      <c r="F871" s="7"/>
      <c r="G871" s="7"/>
      <c r="H871" s="120"/>
      <c r="I871" s="7"/>
      <c r="J871" s="7"/>
      <c r="K871" s="120"/>
      <c r="L871" s="7"/>
      <c r="M871" s="7"/>
      <c r="N871" s="120"/>
      <c r="O871" s="7"/>
      <c r="P871" s="7"/>
      <c r="Q871" s="120"/>
      <c r="R871" s="7"/>
      <c r="S871" s="7"/>
      <c r="T871" s="7"/>
      <c r="U871" s="7"/>
      <c r="V871" s="8"/>
      <c r="W871" s="7"/>
      <c r="X871" s="43"/>
      <c r="Y871" s="43"/>
      <c r="Z871" s="43"/>
    </row>
    <row r="872" ht="15.75" customHeight="1">
      <c r="A872" s="12"/>
      <c r="B872" s="119"/>
      <c r="C872" s="7"/>
      <c r="D872" s="7"/>
      <c r="E872" s="120"/>
      <c r="F872" s="7"/>
      <c r="G872" s="7"/>
      <c r="H872" s="120"/>
      <c r="I872" s="7"/>
      <c r="J872" s="7"/>
      <c r="K872" s="120"/>
      <c r="L872" s="7"/>
      <c r="M872" s="7"/>
      <c r="N872" s="120"/>
      <c r="O872" s="7"/>
      <c r="P872" s="7"/>
      <c r="Q872" s="120"/>
      <c r="R872" s="7"/>
      <c r="S872" s="7"/>
      <c r="T872" s="7"/>
      <c r="U872" s="7"/>
      <c r="V872" s="8"/>
      <c r="W872" s="7"/>
      <c r="X872" s="43"/>
      <c r="Y872" s="43"/>
      <c r="Z872" s="43"/>
    </row>
    <row r="873" ht="15.75" customHeight="1">
      <c r="A873" s="12"/>
      <c r="B873" s="119"/>
      <c r="C873" s="7"/>
      <c r="D873" s="7"/>
      <c r="E873" s="120"/>
      <c r="F873" s="7"/>
      <c r="G873" s="7"/>
      <c r="H873" s="120"/>
      <c r="I873" s="7"/>
      <c r="J873" s="7"/>
      <c r="K873" s="120"/>
      <c r="L873" s="7"/>
      <c r="M873" s="7"/>
      <c r="N873" s="120"/>
      <c r="O873" s="7"/>
      <c r="P873" s="7"/>
      <c r="Q873" s="120"/>
      <c r="R873" s="7"/>
      <c r="S873" s="7"/>
      <c r="T873" s="7"/>
      <c r="U873" s="7"/>
      <c r="V873" s="8"/>
      <c r="W873" s="7"/>
      <c r="X873" s="43"/>
      <c r="Y873" s="43"/>
      <c r="Z873" s="43"/>
    </row>
    <row r="874" ht="15.75" customHeight="1">
      <c r="A874" s="12"/>
      <c r="B874" s="119"/>
      <c r="C874" s="7"/>
      <c r="D874" s="7"/>
      <c r="E874" s="120"/>
      <c r="F874" s="7"/>
      <c r="G874" s="7"/>
      <c r="H874" s="120"/>
      <c r="I874" s="7"/>
      <c r="J874" s="7"/>
      <c r="K874" s="120"/>
      <c r="L874" s="7"/>
      <c r="M874" s="7"/>
      <c r="N874" s="120"/>
      <c r="O874" s="7"/>
      <c r="P874" s="7"/>
      <c r="Q874" s="120"/>
      <c r="R874" s="7"/>
      <c r="S874" s="7"/>
      <c r="T874" s="7"/>
      <c r="U874" s="7"/>
      <c r="V874" s="8"/>
      <c r="W874" s="7"/>
      <c r="X874" s="43"/>
      <c r="Y874" s="43"/>
      <c r="Z874" s="43"/>
    </row>
    <row r="875" ht="15.75" customHeight="1">
      <c r="A875" s="12"/>
      <c r="B875" s="119"/>
      <c r="C875" s="7"/>
      <c r="D875" s="7"/>
      <c r="E875" s="120"/>
      <c r="F875" s="7"/>
      <c r="G875" s="7"/>
      <c r="H875" s="120"/>
      <c r="I875" s="7"/>
      <c r="J875" s="7"/>
      <c r="K875" s="120"/>
      <c r="L875" s="7"/>
      <c r="M875" s="7"/>
      <c r="N875" s="120"/>
      <c r="O875" s="7"/>
      <c r="P875" s="7"/>
      <c r="Q875" s="120"/>
      <c r="R875" s="7"/>
      <c r="S875" s="7"/>
      <c r="T875" s="7"/>
      <c r="U875" s="7"/>
      <c r="V875" s="8"/>
      <c r="W875" s="7"/>
      <c r="X875" s="43"/>
      <c r="Y875" s="43"/>
      <c r="Z875" s="43"/>
    </row>
    <row r="876" ht="15.75" customHeight="1">
      <c r="A876" s="12"/>
      <c r="B876" s="119"/>
      <c r="C876" s="7"/>
      <c r="D876" s="7"/>
      <c r="E876" s="120"/>
      <c r="F876" s="7"/>
      <c r="G876" s="7"/>
      <c r="H876" s="120"/>
      <c r="I876" s="7"/>
      <c r="J876" s="7"/>
      <c r="K876" s="120"/>
      <c r="L876" s="7"/>
      <c r="M876" s="7"/>
      <c r="N876" s="120"/>
      <c r="O876" s="7"/>
      <c r="P876" s="7"/>
      <c r="Q876" s="120"/>
      <c r="R876" s="7"/>
      <c r="S876" s="7"/>
      <c r="T876" s="7"/>
      <c r="U876" s="7"/>
      <c r="V876" s="8"/>
      <c r="W876" s="7"/>
      <c r="X876" s="43"/>
      <c r="Y876" s="43"/>
      <c r="Z876" s="43"/>
    </row>
    <row r="877" ht="15.75" customHeight="1">
      <c r="A877" s="12"/>
      <c r="B877" s="119"/>
      <c r="C877" s="7"/>
      <c r="D877" s="7"/>
      <c r="E877" s="120"/>
      <c r="F877" s="7"/>
      <c r="G877" s="7"/>
      <c r="H877" s="120"/>
      <c r="I877" s="7"/>
      <c r="J877" s="7"/>
      <c r="K877" s="120"/>
      <c r="L877" s="7"/>
      <c r="M877" s="7"/>
      <c r="N877" s="120"/>
      <c r="O877" s="7"/>
      <c r="P877" s="7"/>
      <c r="Q877" s="120"/>
      <c r="R877" s="7"/>
      <c r="S877" s="7"/>
      <c r="T877" s="7"/>
      <c r="U877" s="7"/>
      <c r="V877" s="8"/>
      <c r="W877" s="7"/>
      <c r="X877" s="43"/>
      <c r="Y877" s="43"/>
      <c r="Z877" s="43"/>
    </row>
    <row r="878" ht="15.75" customHeight="1">
      <c r="A878" s="12"/>
      <c r="B878" s="119"/>
      <c r="C878" s="7"/>
      <c r="D878" s="7"/>
      <c r="E878" s="120"/>
      <c r="F878" s="7"/>
      <c r="G878" s="7"/>
      <c r="H878" s="120"/>
      <c r="I878" s="7"/>
      <c r="J878" s="7"/>
      <c r="K878" s="120"/>
      <c r="L878" s="7"/>
      <c r="M878" s="7"/>
      <c r="N878" s="120"/>
      <c r="O878" s="7"/>
      <c r="P878" s="7"/>
      <c r="Q878" s="120"/>
      <c r="R878" s="7"/>
      <c r="S878" s="7"/>
      <c r="T878" s="7"/>
      <c r="U878" s="7"/>
      <c r="V878" s="8"/>
      <c r="W878" s="7"/>
      <c r="X878" s="43"/>
      <c r="Y878" s="43"/>
      <c r="Z878" s="43"/>
    </row>
    <row r="879" ht="15.75" customHeight="1">
      <c r="A879" s="12"/>
      <c r="B879" s="119"/>
      <c r="C879" s="7"/>
      <c r="D879" s="7"/>
      <c r="E879" s="120"/>
      <c r="F879" s="7"/>
      <c r="G879" s="7"/>
      <c r="H879" s="120"/>
      <c r="I879" s="7"/>
      <c r="J879" s="7"/>
      <c r="K879" s="120"/>
      <c r="L879" s="7"/>
      <c r="M879" s="7"/>
      <c r="N879" s="120"/>
      <c r="O879" s="7"/>
      <c r="P879" s="7"/>
      <c r="Q879" s="120"/>
      <c r="R879" s="7"/>
      <c r="S879" s="7"/>
      <c r="T879" s="7"/>
      <c r="U879" s="7"/>
      <c r="V879" s="8"/>
      <c r="W879" s="7"/>
      <c r="X879" s="43"/>
      <c r="Y879" s="43"/>
      <c r="Z879" s="43"/>
    </row>
    <row r="880" ht="15.75" customHeight="1">
      <c r="A880" s="12"/>
      <c r="B880" s="119"/>
      <c r="C880" s="7"/>
      <c r="D880" s="7"/>
      <c r="E880" s="120"/>
      <c r="F880" s="7"/>
      <c r="G880" s="7"/>
      <c r="H880" s="120"/>
      <c r="I880" s="7"/>
      <c r="J880" s="7"/>
      <c r="K880" s="120"/>
      <c r="L880" s="7"/>
      <c r="M880" s="7"/>
      <c r="N880" s="120"/>
      <c r="O880" s="7"/>
      <c r="P880" s="7"/>
      <c r="Q880" s="120"/>
      <c r="R880" s="7"/>
      <c r="S880" s="7"/>
      <c r="T880" s="7"/>
      <c r="U880" s="7"/>
      <c r="V880" s="8"/>
      <c r="W880" s="7"/>
      <c r="X880" s="43"/>
      <c r="Y880" s="43"/>
      <c r="Z880" s="43"/>
    </row>
    <row r="881" ht="15.75" customHeight="1">
      <c r="A881" s="12"/>
      <c r="B881" s="119"/>
      <c r="C881" s="7"/>
      <c r="D881" s="7"/>
      <c r="E881" s="120"/>
      <c r="F881" s="7"/>
      <c r="G881" s="7"/>
      <c r="H881" s="120"/>
      <c r="I881" s="7"/>
      <c r="J881" s="7"/>
      <c r="K881" s="120"/>
      <c r="L881" s="7"/>
      <c r="M881" s="7"/>
      <c r="N881" s="120"/>
      <c r="O881" s="7"/>
      <c r="P881" s="7"/>
      <c r="Q881" s="120"/>
      <c r="R881" s="7"/>
      <c r="S881" s="7"/>
      <c r="T881" s="7"/>
      <c r="U881" s="7"/>
      <c r="V881" s="8"/>
      <c r="W881" s="7"/>
      <c r="X881" s="43"/>
      <c r="Y881" s="43"/>
      <c r="Z881" s="43"/>
    </row>
    <row r="882" ht="15.75" customHeight="1">
      <c r="A882" s="12"/>
      <c r="B882" s="119"/>
      <c r="C882" s="7"/>
      <c r="D882" s="7"/>
      <c r="E882" s="120"/>
      <c r="F882" s="7"/>
      <c r="G882" s="7"/>
      <c r="H882" s="120"/>
      <c r="I882" s="7"/>
      <c r="J882" s="7"/>
      <c r="K882" s="120"/>
      <c r="L882" s="7"/>
      <c r="M882" s="7"/>
      <c r="N882" s="120"/>
      <c r="O882" s="7"/>
      <c r="P882" s="7"/>
      <c r="Q882" s="120"/>
      <c r="R882" s="7"/>
      <c r="S882" s="7"/>
      <c r="T882" s="7"/>
      <c r="U882" s="7"/>
      <c r="V882" s="8"/>
      <c r="W882" s="7"/>
      <c r="X882" s="43"/>
      <c r="Y882" s="43"/>
      <c r="Z882" s="43"/>
    </row>
    <row r="883" ht="15.75" customHeight="1">
      <c r="A883" s="12"/>
      <c r="B883" s="119"/>
      <c r="C883" s="7"/>
      <c r="D883" s="7"/>
      <c r="E883" s="120"/>
      <c r="F883" s="7"/>
      <c r="G883" s="7"/>
      <c r="H883" s="120"/>
      <c r="I883" s="7"/>
      <c r="J883" s="7"/>
      <c r="K883" s="120"/>
      <c r="L883" s="7"/>
      <c r="M883" s="7"/>
      <c r="N883" s="120"/>
      <c r="O883" s="7"/>
      <c r="P883" s="7"/>
      <c r="Q883" s="120"/>
      <c r="R883" s="7"/>
      <c r="S883" s="7"/>
      <c r="T883" s="7"/>
      <c r="U883" s="7"/>
      <c r="V883" s="8"/>
      <c r="W883" s="7"/>
      <c r="X883" s="43"/>
      <c r="Y883" s="43"/>
      <c r="Z883" s="43"/>
    </row>
    <row r="884" ht="15.75" customHeight="1">
      <c r="A884" s="12"/>
      <c r="B884" s="119"/>
      <c r="C884" s="7"/>
      <c r="D884" s="7"/>
      <c r="E884" s="120"/>
      <c r="F884" s="7"/>
      <c r="G884" s="7"/>
      <c r="H884" s="120"/>
      <c r="I884" s="7"/>
      <c r="J884" s="7"/>
      <c r="K884" s="120"/>
      <c r="L884" s="7"/>
      <c r="M884" s="7"/>
      <c r="N884" s="120"/>
      <c r="O884" s="7"/>
      <c r="P884" s="7"/>
      <c r="Q884" s="120"/>
      <c r="R884" s="7"/>
      <c r="S884" s="7"/>
      <c r="T884" s="7"/>
      <c r="U884" s="7"/>
      <c r="V884" s="8"/>
      <c r="W884" s="7"/>
      <c r="X884" s="43"/>
      <c r="Y884" s="43"/>
      <c r="Z884" s="43"/>
    </row>
    <row r="885" ht="15.75" customHeight="1">
      <c r="A885" s="12"/>
      <c r="B885" s="119"/>
      <c r="C885" s="7"/>
      <c r="D885" s="7"/>
      <c r="E885" s="120"/>
      <c r="F885" s="7"/>
      <c r="G885" s="7"/>
      <c r="H885" s="120"/>
      <c r="I885" s="7"/>
      <c r="J885" s="7"/>
      <c r="K885" s="120"/>
      <c r="L885" s="7"/>
      <c r="M885" s="7"/>
      <c r="N885" s="120"/>
      <c r="O885" s="7"/>
      <c r="P885" s="7"/>
      <c r="Q885" s="120"/>
      <c r="R885" s="7"/>
      <c r="S885" s="7"/>
      <c r="T885" s="7"/>
      <c r="U885" s="7"/>
      <c r="V885" s="8"/>
      <c r="W885" s="7"/>
      <c r="X885" s="43"/>
      <c r="Y885" s="43"/>
      <c r="Z885" s="43"/>
    </row>
    <row r="886" ht="15.75" customHeight="1">
      <c r="A886" s="12"/>
      <c r="B886" s="119"/>
      <c r="C886" s="7"/>
      <c r="D886" s="7"/>
      <c r="E886" s="120"/>
      <c r="F886" s="7"/>
      <c r="G886" s="7"/>
      <c r="H886" s="120"/>
      <c r="I886" s="7"/>
      <c r="J886" s="7"/>
      <c r="K886" s="120"/>
      <c r="L886" s="7"/>
      <c r="M886" s="7"/>
      <c r="N886" s="120"/>
      <c r="O886" s="7"/>
      <c r="P886" s="7"/>
      <c r="Q886" s="120"/>
      <c r="R886" s="7"/>
      <c r="S886" s="7"/>
      <c r="T886" s="7"/>
      <c r="U886" s="7"/>
      <c r="V886" s="8"/>
      <c r="W886" s="7"/>
      <c r="X886" s="43"/>
      <c r="Y886" s="43"/>
      <c r="Z886" s="43"/>
    </row>
    <row r="887" ht="15.75" customHeight="1">
      <c r="A887" s="12"/>
      <c r="B887" s="119"/>
      <c r="C887" s="7"/>
      <c r="D887" s="7"/>
      <c r="E887" s="120"/>
      <c r="F887" s="7"/>
      <c r="G887" s="7"/>
      <c r="H887" s="120"/>
      <c r="I887" s="7"/>
      <c r="J887" s="7"/>
      <c r="K887" s="120"/>
      <c r="L887" s="7"/>
      <c r="M887" s="7"/>
      <c r="N887" s="120"/>
      <c r="O887" s="7"/>
      <c r="P887" s="7"/>
      <c r="Q887" s="120"/>
      <c r="R887" s="7"/>
      <c r="S887" s="7"/>
      <c r="T887" s="7"/>
      <c r="U887" s="7"/>
      <c r="V887" s="8"/>
      <c r="W887" s="7"/>
      <c r="X887" s="43"/>
      <c r="Y887" s="43"/>
      <c r="Z887" s="43"/>
    </row>
    <row r="888" ht="15.75" customHeight="1">
      <c r="A888" s="12"/>
      <c r="B888" s="119"/>
      <c r="C888" s="7"/>
      <c r="D888" s="7"/>
      <c r="E888" s="120"/>
      <c r="F888" s="7"/>
      <c r="G888" s="7"/>
      <c r="H888" s="120"/>
      <c r="I888" s="7"/>
      <c r="J888" s="7"/>
      <c r="K888" s="120"/>
      <c r="L888" s="7"/>
      <c r="M888" s="7"/>
      <c r="N888" s="120"/>
      <c r="O888" s="7"/>
      <c r="P888" s="7"/>
      <c r="Q888" s="120"/>
      <c r="R888" s="7"/>
      <c r="S888" s="7"/>
      <c r="T888" s="7"/>
      <c r="U888" s="7"/>
      <c r="V888" s="8"/>
      <c r="W888" s="7"/>
      <c r="X888" s="43"/>
      <c r="Y888" s="43"/>
      <c r="Z888" s="43"/>
    </row>
    <row r="889" ht="15.75" customHeight="1">
      <c r="A889" s="12"/>
      <c r="B889" s="119"/>
      <c r="C889" s="7"/>
      <c r="D889" s="7"/>
      <c r="E889" s="120"/>
      <c r="F889" s="7"/>
      <c r="G889" s="7"/>
      <c r="H889" s="120"/>
      <c r="I889" s="7"/>
      <c r="J889" s="7"/>
      <c r="K889" s="120"/>
      <c r="L889" s="7"/>
      <c r="M889" s="7"/>
      <c r="N889" s="120"/>
      <c r="O889" s="7"/>
      <c r="P889" s="7"/>
      <c r="Q889" s="120"/>
      <c r="R889" s="7"/>
      <c r="S889" s="7"/>
      <c r="T889" s="7"/>
      <c r="U889" s="7"/>
      <c r="V889" s="8"/>
      <c r="W889" s="7"/>
      <c r="X889" s="43"/>
      <c r="Y889" s="43"/>
      <c r="Z889" s="43"/>
    </row>
    <row r="890" ht="15.75" customHeight="1">
      <c r="A890" s="12"/>
      <c r="B890" s="119"/>
      <c r="C890" s="7"/>
      <c r="D890" s="7"/>
      <c r="E890" s="120"/>
      <c r="F890" s="7"/>
      <c r="G890" s="7"/>
      <c r="H890" s="120"/>
      <c r="I890" s="7"/>
      <c r="J890" s="7"/>
      <c r="K890" s="120"/>
      <c r="L890" s="7"/>
      <c r="M890" s="7"/>
      <c r="N890" s="120"/>
      <c r="O890" s="7"/>
      <c r="P890" s="7"/>
      <c r="Q890" s="120"/>
      <c r="R890" s="7"/>
      <c r="S890" s="7"/>
      <c r="T890" s="7"/>
      <c r="U890" s="7"/>
      <c r="V890" s="8"/>
      <c r="W890" s="7"/>
      <c r="X890" s="43"/>
      <c r="Y890" s="43"/>
      <c r="Z890" s="43"/>
    </row>
    <row r="891" ht="15.75" customHeight="1">
      <c r="A891" s="12"/>
      <c r="B891" s="119"/>
      <c r="C891" s="7"/>
      <c r="D891" s="7"/>
      <c r="E891" s="120"/>
      <c r="F891" s="7"/>
      <c r="G891" s="7"/>
      <c r="H891" s="120"/>
      <c r="I891" s="7"/>
      <c r="J891" s="7"/>
      <c r="K891" s="120"/>
      <c r="L891" s="7"/>
      <c r="M891" s="7"/>
      <c r="N891" s="120"/>
      <c r="O891" s="7"/>
      <c r="P891" s="7"/>
      <c r="Q891" s="120"/>
      <c r="R891" s="7"/>
      <c r="S891" s="7"/>
      <c r="T891" s="7"/>
      <c r="U891" s="7"/>
      <c r="V891" s="8"/>
      <c r="W891" s="7"/>
      <c r="X891" s="43"/>
      <c r="Y891" s="43"/>
      <c r="Z891" s="43"/>
    </row>
    <row r="892" ht="15.75" customHeight="1">
      <c r="A892" s="12"/>
      <c r="B892" s="119"/>
      <c r="C892" s="7"/>
      <c r="D892" s="7"/>
      <c r="E892" s="120"/>
      <c r="F892" s="7"/>
      <c r="G892" s="7"/>
      <c r="H892" s="120"/>
      <c r="I892" s="7"/>
      <c r="J892" s="7"/>
      <c r="K892" s="120"/>
      <c r="L892" s="7"/>
      <c r="M892" s="7"/>
      <c r="N892" s="120"/>
      <c r="O892" s="7"/>
      <c r="P892" s="7"/>
      <c r="Q892" s="120"/>
      <c r="R892" s="7"/>
      <c r="S892" s="7"/>
      <c r="T892" s="7"/>
      <c r="U892" s="7"/>
      <c r="V892" s="8"/>
      <c r="W892" s="7"/>
      <c r="X892" s="43"/>
      <c r="Y892" s="43"/>
      <c r="Z892" s="43"/>
    </row>
    <row r="893" ht="15.75" customHeight="1">
      <c r="A893" s="12"/>
      <c r="B893" s="119"/>
      <c r="C893" s="7"/>
      <c r="D893" s="7"/>
      <c r="E893" s="120"/>
      <c r="F893" s="7"/>
      <c r="G893" s="7"/>
      <c r="H893" s="120"/>
      <c r="I893" s="7"/>
      <c r="J893" s="7"/>
      <c r="K893" s="120"/>
      <c r="L893" s="7"/>
      <c r="M893" s="7"/>
      <c r="N893" s="120"/>
      <c r="O893" s="7"/>
      <c r="P893" s="7"/>
      <c r="Q893" s="120"/>
      <c r="R893" s="7"/>
      <c r="S893" s="7"/>
      <c r="T893" s="7"/>
      <c r="U893" s="7"/>
      <c r="V893" s="8"/>
      <c r="W893" s="7"/>
      <c r="X893" s="43"/>
      <c r="Y893" s="43"/>
      <c r="Z893" s="43"/>
    </row>
    <row r="894" ht="15.75" customHeight="1">
      <c r="A894" s="12"/>
      <c r="B894" s="119"/>
      <c r="C894" s="7"/>
      <c r="D894" s="7"/>
      <c r="E894" s="120"/>
      <c r="F894" s="7"/>
      <c r="G894" s="7"/>
      <c r="H894" s="120"/>
      <c r="I894" s="7"/>
      <c r="J894" s="7"/>
      <c r="K894" s="120"/>
      <c r="L894" s="7"/>
      <c r="M894" s="7"/>
      <c r="N894" s="120"/>
      <c r="O894" s="7"/>
      <c r="P894" s="7"/>
      <c r="Q894" s="120"/>
      <c r="R894" s="7"/>
      <c r="S894" s="7"/>
      <c r="T894" s="7"/>
      <c r="U894" s="7"/>
      <c r="V894" s="8"/>
      <c r="W894" s="7"/>
      <c r="X894" s="43"/>
      <c r="Y894" s="43"/>
      <c r="Z894" s="43"/>
    </row>
    <row r="895" ht="15.75" customHeight="1">
      <c r="A895" s="12"/>
      <c r="B895" s="119"/>
      <c r="C895" s="7"/>
      <c r="D895" s="7"/>
      <c r="E895" s="120"/>
      <c r="F895" s="7"/>
      <c r="G895" s="7"/>
      <c r="H895" s="120"/>
      <c r="I895" s="7"/>
      <c r="J895" s="7"/>
      <c r="K895" s="120"/>
      <c r="L895" s="7"/>
      <c r="M895" s="7"/>
      <c r="N895" s="120"/>
      <c r="O895" s="7"/>
      <c r="P895" s="7"/>
      <c r="Q895" s="120"/>
      <c r="R895" s="7"/>
      <c r="S895" s="7"/>
      <c r="T895" s="7"/>
      <c r="U895" s="7"/>
      <c r="V895" s="8"/>
      <c r="W895" s="7"/>
      <c r="X895" s="43"/>
      <c r="Y895" s="43"/>
      <c r="Z895" s="43"/>
    </row>
    <row r="896" ht="15.75" customHeight="1">
      <c r="A896" s="12"/>
      <c r="B896" s="119"/>
      <c r="C896" s="7"/>
      <c r="D896" s="7"/>
      <c r="E896" s="120"/>
      <c r="F896" s="7"/>
      <c r="G896" s="7"/>
      <c r="H896" s="120"/>
      <c r="I896" s="7"/>
      <c r="J896" s="7"/>
      <c r="K896" s="120"/>
      <c r="L896" s="7"/>
      <c r="M896" s="7"/>
      <c r="N896" s="120"/>
      <c r="O896" s="7"/>
      <c r="P896" s="7"/>
      <c r="Q896" s="120"/>
      <c r="R896" s="7"/>
      <c r="S896" s="7"/>
      <c r="T896" s="7"/>
      <c r="U896" s="7"/>
      <c r="V896" s="8"/>
      <c r="W896" s="7"/>
      <c r="X896" s="43"/>
      <c r="Y896" s="43"/>
      <c r="Z896" s="43"/>
    </row>
    <row r="897" ht="15.75" customHeight="1">
      <c r="A897" s="12"/>
      <c r="B897" s="119"/>
      <c r="C897" s="7"/>
      <c r="D897" s="7"/>
      <c r="E897" s="120"/>
      <c r="F897" s="7"/>
      <c r="G897" s="7"/>
      <c r="H897" s="120"/>
      <c r="I897" s="7"/>
      <c r="J897" s="7"/>
      <c r="K897" s="120"/>
      <c r="L897" s="7"/>
      <c r="M897" s="7"/>
      <c r="N897" s="120"/>
      <c r="O897" s="7"/>
      <c r="P897" s="7"/>
      <c r="Q897" s="120"/>
      <c r="R897" s="7"/>
      <c r="S897" s="7"/>
      <c r="T897" s="7"/>
      <c r="U897" s="7"/>
      <c r="V897" s="8"/>
      <c r="W897" s="7"/>
      <c r="X897" s="43"/>
      <c r="Y897" s="43"/>
      <c r="Z897" s="43"/>
    </row>
    <row r="898" ht="15.75" customHeight="1">
      <c r="A898" s="12"/>
      <c r="B898" s="119"/>
      <c r="C898" s="7"/>
      <c r="D898" s="7"/>
      <c r="E898" s="120"/>
      <c r="F898" s="7"/>
      <c r="G898" s="7"/>
      <c r="H898" s="120"/>
      <c r="I898" s="7"/>
      <c r="J898" s="7"/>
      <c r="K898" s="120"/>
      <c r="L898" s="7"/>
      <c r="M898" s="7"/>
      <c r="N898" s="120"/>
      <c r="O898" s="7"/>
      <c r="P898" s="7"/>
      <c r="Q898" s="120"/>
      <c r="R898" s="7"/>
      <c r="S898" s="7"/>
      <c r="T898" s="7"/>
      <c r="U898" s="7"/>
      <c r="V898" s="8"/>
      <c r="W898" s="7"/>
      <c r="X898" s="43"/>
      <c r="Y898" s="43"/>
      <c r="Z898" s="43"/>
    </row>
    <row r="899" ht="15.75" customHeight="1">
      <c r="A899" s="12"/>
      <c r="B899" s="119"/>
      <c r="C899" s="7"/>
      <c r="D899" s="7"/>
      <c r="E899" s="120"/>
      <c r="F899" s="7"/>
      <c r="G899" s="7"/>
      <c r="H899" s="120"/>
      <c r="I899" s="7"/>
      <c r="J899" s="7"/>
      <c r="K899" s="120"/>
      <c r="L899" s="7"/>
      <c r="M899" s="7"/>
      <c r="N899" s="120"/>
      <c r="O899" s="7"/>
      <c r="P899" s="7"/>
      <c r="Q899" s="120"/>
      <c r="R899" s="7"/>
      <c r="S899" s="7"/>
      <c r="T899" s="7"/>
      <c r="U899" s="7"/>
      <c r="V899" s="8"/>
      <c r="W899" s="7"/>
      <c r="X899" s="43"/>
      <c r="Y899" s="43"/>
      <c r="Z899" s="43"/>
    </row>
    <row r="900" ht="15.75" customHeight="1">
      <c r="A900" s="12"/>
      <c r="B900" s="119"/>
      <c r="C900" s="7"/>
      <c r="D900" s="7"/>
      <c r="E900" s="120"/>
      <c r="F900" s="7"/>
      <c r="G900" s="7"/>
      <c r="H900" s="120"/>
      <c r="I900" s="7"/>
      <c r="J900" s="7"/>
      <c r="K900" s="120"/>
      <c r="L900" s="7"/>
      <c r="M900" s="7"/>
      <c r="N900" s="120"/>
      <c r="O900" s="7"/>
      <c r="P900" s="7"/>
      <c r="Q900" s="120"/>
      <c r="R900" s="7"/>
      <c r="S900" s="7"/>
      <c r="T900" s="7"/>
      <c r="U900" s="7"/>
      <c r="V900" s="8"/>
      <c r="W900" s="7"/>
      <c r="X900" s="43"/>
      <c r="Y900" s="43"/>
      <c r="Z900" s="43"/>
    </row>
    <row r="901" ht="15.75" customHeight="1">
      <c r="A901" s="12"/>
      <c r="B901" s="119"/>
      <c r="C901" s="7"/>
      <c r="D901" s="7"/>
      <c r="E901" s="120"/>
      <c r="F901" s="7"/>
      <c r="G901" s="7"/>
      <c r="H901" s="120"/>
      <c r="I901" s="7"/>
      <c r="J901" s="7"/>
      <c r="K901" s="120"/>
      <c r="L901" s="7"/>
      <c r="M901" s="7"/>
      <c r="N901" s="120"/>
      <c r="O901" s="7"/>
      <c r="P901" s="7"/>
      <c r="Q901" s="120"/>
      <c r="R901" s="7"/>
      <c r="S901" s="7"/>
      <c r="T901" s="7"/>
      <c r="U901" s="7"/>
      <c r="V901" s="8"/>
      <c r="W901" s="7"/>
      <c r="X901" s="43"/>
      <c r="Y901" s="43"/>
      <c r="Z901" s="43"/>
    </row>
    <row r="902" ht="15.75" customHeight="1">
      <c r="A902" s="12"/>
      <c r="B902" s="119"/>
      <c r="C902" s="7"/>
      <c r="D902" s="7"/>
      <c r="E902" s="120"/>
      <c r="F902" s="7"/>
      <c r="G902" s="7"/>
      <c r="H902" s="120"/>
      <c r="I902" s="7"/>
      <c r="J902" s="7"/>
      <c r="K902" s="120"/>
      <c r="L902" s="7"/>
      <c r="M902" s="7"/>
      <c r="N902" s="120"/>
      <c r="O902" s="7"/>
      <c r="P902" s="7"/>
      <c r="Q902" s="120"/>
      <c r="R902" s="7"/>
      <c r="S902" s="7"/>
      <c r="T902" s="7"/>
      <c r="U902" s="7"/>
      <c r="V902" s="8"/>
      <c r="W902" s="7"/>
      <c r="X902" s="43"/>
      <c r="Y902" s="43"/>
      <c r="Z902" s="43"/>
    </row>
    <row r="903" ht="15.75" customHeight="1">
      <c r="A903" s="12"/>
      <c r="B903" s="119"/>
      <c r="C903" s="7"/>
      <c r="D903" s="7"/>
      <c r="E903" s="120"/>
      <c r="F903" s="7"/>
      <c r="G903" s="7"/>
      <c r="H903" s="120"/>
      <c r="I903" s="7"/>
      <c r="J903" s="7"/>
      <c r="K903" s="120"/>
      <c r="L903" s="7"/>
      <c r="M903" s="7"/>
      <c r="N903" s="120"/>
      <c r="O903" s="7"/>
      <c r="P903" s="7"/>
      <c r="Q903" s="120"/>
      <c r="R903" s="7"/>
      <c r="S903" s="7"/>
      <c r="T903" s="7"/>
      <c r="U903" s="7"/>
      <c r="V903" s="8"/>
      <c r="W903" s="7"/>
      <c r="X903" s="43"/>
      <c r="Y903" s="43"/>
      <c r="Z903" s="43"/>
    </row>
    <row r="904" ht="15.75" customHeight="1">
      <c r="A904" s="12"/>
      <c r="B904" s="119"/>
      <c r="C904" s="7"/>
      <c r="D904" s="7"/>
      <c r="E904" s="120"/>
      <c r="F904" s="7"/>
      <c r="G904" s="7"/>
      <c r="H904" s="120"/>
      <c r="I904" s="7"/>
      <c r="J904" s="7"/>
      <c r="K904" s="120"/>
      <c r="L904" s="7"/>
      <c r="M904" s="7"/>
      <c r="N904" s="120"/>
      <c r="O904" s="7"/>
      <c r="P904" s="7"/>
      <c r="Q904" s="120"/>
      <c r="R904" s="7"/>
      <c r="S904" s="7"/>
      <c r="T904" s="7"/>
      <c r="U904" s="7"/>
      <c r="V904" s="8"/>
      <c r="W904" s="7"/>
      <c r="X904" s="43"/>
      <c r="Y904" s="43"/>
      <c r="Z904" s="43"/>
    </row>
    <row r="905" ht="15.75" customHeight="1">
      <c r="A905" s="12"/>
      <c r="B905" s="119"/>
      <c r="C905" s="7"/>
      <c r="D905" s="7"/>
      <c r="E905" s="120"/>
      <c r="F905" s="7"/>
      <c r="G905" s="7"/>
      <c r="H905" s="120"/>
      <c r="I905" s="7"/>
      <c r="J905" s="7"/>
      <c r="K905" s="120"/>
      <c r="L905" s="7"/>
      <c r="M905" s="7"/>
      <c r="N905" s="120"/>
      <c r="O905" s="7"/>
      <c r="P905" s="7"/>
      <c r="Q905" s="120"/>
      <c r="R905" s="7"/>
      <c r="S905" s="7"/>
      <c r="T905" s="7"/>
      <c r="U905" s="7"/>
      <c r="V905" s="8"/>
      <c r="W905" s="7"/>
      <c r="X905" s="43"/>
      <c r="Y905" s="43"/>
      <c r="Z905" s="43"/>
    </row>
    <row r="906" ht="15.75" customHeight="1">
      <c r="A906" s="12"/>
      <c r="B906" s="119"/>
      <c r="C906" s="7"/>
      <c r="D906" s="7"/>
      <c r="E906" s="120"/>
      <c r="F906" s="7"/>
      <c r="G906" s="7"/>
      <c r="H906" s="120"/>
      <c r="I906" s="7"/>
      <c r="J906" s="7"/>
      <c r="K906" s="120"/>
      <c r="L906" s="7"/>
      <c r="M906" s="7"/>
      <c r="N906" s="120"/>
      <c r="O906" s="7"/>
      <c r="P906" s="7"/>
      <c r="Q906" s="120"/>
      <c r="R906" s="7"/>
      <c r="S906" s="7"/>
      <c r="T906" s="7"/>
      <c r="U906" s="7"/>
      <c r="V906" s="8"/>
      <c r="W906" s="7"/>
      <c r="X906" s="43"/>
      <c r="Y906" s="43"/>
      <c r="Z906" s="43"/>
    </row>
    <row r="907" ht="15.75" customHeight="1">
      <c r="A907" s="12"/>
      <c r="B907" s="119"/>
      <c r="C907" s="7"/>
      <c r="D907" s="7"/>
      <c r="E907" s="120"/>
      <c r="F907" s="7"/>
      <c r="G907" s="7"/>
      <c r="H907" s="120"/>
      <c r="I907" s="7"/>
      <c r="J907" s="7"/>
      <c r="K907" s="120"/>
      <c r="L907" s="7"/>
      <c r="M907" s="7"/>
      <c r="N907" s="120"/>
      <c r="O907" s="7"/>
      <c r="P907" s="7"/>
      <c r="Q907" s="120"/>
      <c r="R907" s="7"/>
      <c r="S907" s="7"/>
      <c r="T907" s="7"/>
      <c r="U907" s="7"/>
      <c r="V907" s="8"/>
      <c r="W907" s="7"/>
      <c r="X907" s="43"/>
      <c r="Y907" s="43"/>
      <c r="Z907" s="43"/>
    </row>
    <row r="908" ht="15.75" customHeight="1">
      <c r="A908" s="12"/>
      <c r="B908" s="119"/>
      <c r="C908" s="7"/>
      <c r="D908" s="7"/>
      <c r="E908" s="120"/>
      <c r="F908" s="7"/>
      <c r="G908" s="7"/>
      <c r="H908" s="120"/>
      <c r="I908" s="7"/>
      <c r="J908" s="7"/>
      <c r="K908" s="120"/>
      <c r="L908" s="7"/>
      <c r="M908" s="7"/>
      <c r="N908" s="120"/>
      <c r="O908" s="7"/>
      <c r="P908" s="7"/>
      <c r="Q908" s="120"/>
      <c r="R908" s="7"/>
      <c r="S908" s="7"/>
      <c r="T908" s="7"/>
      <c r="U908" s="7"/>
      <c r="V908" s="8"/>
      <c r="W908" s="7"/>
      <c r="X908" s="43"/>
      <c r="Y908" s="43"/>
      <c r="Z908" s="43"/>
    </row>
    <row r="909" ht="15.75" customHeight="1">
      <c r="A909" s="12"/>
      <c r="B909" s="119"/>
      <c r="C909" s="7"/>
      <c r="D909" s="7"/>
      <c r="E909" s="120"/>
      <c r="F909" s="7"/>
      <c r="G909" s="7"/>
      <c r="H909" s="120"/>
      <c r="I909" s="7"/>
      <c r="J909" s="7"/>
      <c r="K909" s="120"/>
      <c r="L909" s="7"/>
      <c r="M909" s="7"/>
      <c r="N909" s="120"/>
      <c r="O909" s="7"/>
      <c r="P909" s="7"/>
      <c r="Q909" s="120"/>
      <c r="R909" s="7"/>
      <c r="S909" s="7"/>
      <c r="T909" s="7"/>
      <c r="U909" s="7"/>
      <c r="V909" s="8"/>
      <c r="W909" s="7"/>
      <c r="X909" s="43"/>
      <c r="Y909" s="43"/>
      <c r="Z909" s="43"/>
    </row>
    <row r="910" ht="15.75" customHeight="1">
      <c r="A910" s="12"/>
      <c r="B910" s="119"/>
      <c r="C910" s="7"/>
      <c r="D910" s="7"/>
      <c r="E910" s="120"/>
      <c r="F910" s="7"/>
      <c r="G910" s="7"/>
      <c r="H910" s="120"/>
      <c r="I910" s="7"/>
      <c r="J910" s="7"/>
      <c r="K910" s="120"/>
      <c r="L910" s="7"/>
      <c r="M910" s="7"/>
      <c r="N910" s="120"/>
      <c r="O910" s="7"/>
      <c r="P910" s="7"/>
      <c r="Q910" s="120"/>
      <c r="R910" s="7"/>
      <c r="S910" s="7"/>
      <c r="T910" s="7"/>
      <c r="U910" s="7"/>
      <c r="V910" s="8"/>
      <c r="W910" s="7"/>
      <c r="X910" s="43"/>
      <c r="Y910" s="43"/>
      <c r="Z910" s="43"/>
    </row>
    <row r="911" ht="15.75" customHeight="1">
      <c r="A911" s="12"/>
      <c r="B911" s="119"/>
      <c r="C911" s="7"/>
      <c r="D911" s="7"/>
      <c r="E911" s="120"/>
      <c r="F911" s="7"/>
      <c r="G911" s="7"/>
      <c r="H911" s="120"/>
      <c r="I911" s="7"/>
      <c r="J911" s="7"/>
      <c r="K911" s="120"/>
      <c r="L911" s="7"/>
      <c r="M911" s="7"/>
      <c r="N911" s="120"/>
      <c r="O911" s="7"/>
      <c r="P911" s="7"/>
      <c r="Q911" s="120"/>
      <c r="R911" s="7"/>
      <c r="S911" s="7"/>
      <c r="T911" s="7"/>
      <c r="U911" s="7"/>
      <c r="V911" s="8"/>
      <c r="W911" s="7"/>
      <c r="X911" s="43"/>
      <c r="Y911" s="43"/>
      <c r="Z911" s="43"/>
    </row>
    <row r="912" ht="15.75" customHeight="1">
      <c r="A912" s="12"/>
      <c r="B912" s="119"/>
      <c r="C912" s="7"/>
      <c r="D912" s="7"/>
      <c r="E912" s="120"/>
      <c r="F912" s="7"/>
      <c r="G912" s="7"/>
      <c r="H912" s="120"/>
      <c r="I912" s="7"/>
      <c r="J912" s="7"/>
      <c r="K912" s="120"/>
      <c r="L912" s="7"/>
      <c r="M912" s="7"/>
      <c r="N912" s="120"/>
      <c r="O912" s="7"/>
      <c r="P912" s="7"/>
      <c r="Q912" s="120"/>
      <c r="R912" s="7"/>
      <c r="S912" s="7"/>
      <c r="T912" s="7"/>
      <c r="U912" s="7"/>
      <c r="V912" s="8"/>
      <c r="W912" s="7"/>
      <c r="X912" s="43"/>
      <c r="Y912" s="43"/>
      <c r="Z912" s="43"/>
    </row>
    <row r="913" ht="15.75" customHeight="1">
      <c r="A913" s="12"/>
      <c r="B913" s="119"/>
      <c r="C913" s="7"/>
      <c r="D913" s="7"/>
      <c r="E913" s="120"/>
      <c r="F913" s="7"/>
      <c r="G913" s="7"/>
      <c r="H913" s="120"/>
      <c r="I913" s="7"/>
      <c r="J913" s="7"/>
      <c r="K913" s="120"/>
      <c r="L913" s="7"/>
      <c r="M913" s="7"/>
      <c r="N913" s="120"/>
      <c r="O913" s="7"/>
      <c r="P913" s="7"/>
      <c r="Q913" s="120"/>
      <c r="R913" s="7"/>
      <c r="S913" s="7"/>
      <c r="T913" s="7"/>
      <c r="U913" s="7"/>
      <c r="V913" s="8"/>
      <c r="W913" s="7"/>
      <c r="X913" s="43"/>
      <c r="Y913" s="43"/>
      <c r="Z913" s="43"/>
    </row>
    <row r="914" ht="15.75" customHeight="1">
      <c r="A914" s="12"/>
      <c r="B914" s="119"/>
      <c r="C914" s="7"/>
      <c r="D914" s="7"/>
      <c r="E914" s="120"/>
      <c r="F914" s="7"/>
      <c r="G914" s="7"/>
      <c r="H914" s="120"/>
      <c r="I914" s="7"/>
      <c r="J914" s="7"/>
      <c r="K914" s="120"/>
      <c r="L914" s="7"/>
      <c r="M914" s="7"/>
      <c r="N914" s="120"/>
      <c r="O914" s="7"/>
      <c r="P914" s="7"/>
      <c r="Q914" s="120"/>
      <c r="R914" s="7"/>
      <c r="S914" s="7"/>
      <c r="T914" s="7"/>
      <c r="U914" s="7"/>
      <c r="V914" s="8"/>
      <c r="W914" s="7"/>
      <c r="X914" s="43"/>
      <c r="Y914" s="43"/>
      <c r="Z914" s="43"/>
    </row>
    <row r="915" ht="15.75" customHeight="1">
      <c r="A915" s="12"/>
      <c r="B915" s="119"/>
      <c r="C915" s="7"/>
      <c r="D915" s="7"/>
      <c r="E915" s="120"/>
      <c r="F915" s="7"/>
      <c r="G915" s="7"/>
      <c r="H915" s="120"/>
      <c r="I915" s="7"/>
      <c r="J915" s="7"/>
      <c r="K915" s="120"/>
      <c r="L915" s="7"/>
      <c r="M915" s="7"/>
      <c r="N915" s="120"/>
      <c r="O915" s="7"/>
      <c r="P915" s="7"/>
      <c r="Q915" s="120"/>
      <c r="R915" s="7"/>
      <c r="S915" s="7"/>
      <c r="T915" s="7"/>
      <c r="U915" s="7"/>
      <c r="V915" s="8"/>
      <c r="W915" s="7"/>
      <c r="X915" s="43"/>
      <c r="Y915" s="43"/>
      <c r="Z915" s="43"/>
    </row>
    <row r="916" ht="15.75" customHeight="1">
      <c r="A916" s="12"/>
      <c r="B916" s="119"/>
      <c r="C916" s="7"/>
      <c r="D916" s="7"/>
      <c r="E916" s="120"/>
      <c r="F916" s="7"/>
      <c r="G916" s="7"/>
      <c r="H916" s="120"/>
      <c r="I916" s="7"/>
      <c r="J916" s="7"/>
      <c r="K916" s="120"/>
      <c r="L916" s="7"/>
      <c r="M916" s="7"/>
      <c r="N916" s="120"/>
      <c r="O916" s="7"/>
      <c r="P916" s="7"/>
      <c r="Q916" s="120"/>
      <c r="R916" s="7"/>
      <c r="S916" s="7"/>
      <c r="T916" s="7"/>
      <c r="U916" s="7"/>
      <c r="V916" s="8"/>
      <c r="W916" s="7"/>
      <c r="X916" s="43"/>
      <c r="Y916" s="43"/>
      <c r="Z916" s="43"/>
    </row>
    <row r="917" ht="15.75" customHeight="1">
      <c r="A917" s="12"/>
      <c r="B917" s="119"/>
      <c r="C917" s="7"/>
      <c r="D917" s="7"/>
      <c r="E917" s="120"/>
      <c r="F917" s="7"/>
      <c r="G917" s="7"/>
      <c r="H917" s="120"/>
      <c r="I917" s="7"/>
      <c r="J917" s="7"/>
      <c r="K917" s="120"/>
      <c r="L917" s="7"/>
      <c r="M917" s="7"/>
      <c r="N917" s="120"/>
      <c r="O917" s="7"/>
      <c r="P917" s="7"/>
      <c r="Q917" s="120"/>
      <c r="R917" s="7"/>
      <c r="S917" s="7"/>
      <c r="T917" s="7"/>
      <c r="U917" s="7"/>
      <c r="V917" s="8"/>
      <c r="W917" s="7"/>
      <c r="X917" s="43"/>
      <c r="Y917" s="43"/>
      <c r="Z917" s="43"/>
    </row>
    <row r="918" ht="15.75" customHeight="1">
      <c r="A918" s="12"/>
      <c r="B918" s="119"/>
      <c r="C918" s="7"/>
      <c r="D918" s="7"/>
      <c r="E918" s="120"/>
      <c r="F918" s="7"/>
      <c r="G918" s="7"/>
      <c r="H918" s="120"/>
      <c r="I918" s="7"/>
      <c r="J918" s="7"/>
      <c r="K918" s="120"/>
      <c r="L918" s="7"/>
      <c r="M918" s="7"/>
      <c r="N918" s="120"/>
      <c r="O918" s="7"/>
      <c r="P918" s="7"/>
      <c r="Q918" s="120"/>
      <c r="R918" s="7"/>
      <c r="S918" s="7"/>
      <c r="T918" s="7"/>
      <c r="U918" s="7"/>
      <c r="V918" s="8"/>
      <c r="W918" s="7"/>
      <c r="X918" s="43"/>
      <c r="Y918" s="43"/>
      <c r="Z918" s="43"/>
    </row>
    <row r="919" ht="15.75" customHeight="1">
      <c r="A919" s="12"/>
      <c r="B919" s="119"/>
      <c r="C919" s="7"/>
      <c r="D919" s="7"/>
      <c r="E919" s="120"/>
      <c r="F919" s="7"/>
      <c r="G919" s="7"/>
      <c r="H919" s="120"/>
      <c r="I919" s="7"/>
      <c r="J919" s="7"/>
      <c r="K919" s="120"/>
      <c r="L919" s="7"/>
      <c r="M919" s="7"/>
      <c r="N919" s="120"/>
      <c r="O919" s="7"/>
      <c r="P919" s="7"/>
      <c r="Q919" s="120"/>
      <c r="R919" s="7"/>
      <c r="S919" s="7"/>
      <c r="T919" s="7"/>
      <c r="U919" s="7"/>
      <c r="V919" s="8"/>
      <c r="W919" s="7"/>
      <c r="X919" s="43"/>
      <c r="Y919" s="43"/>
      <c r="Z919" s="43"/>
    </row>
    <row r="920" ht="15.75" customHeight="1">
      <c r="A920" s="12"/>
      <c r="B920" s="119"/>
      <c r="C920" s="7"/>
      <c r="D920" s="7"/>
      <c r="E920" s="120"/>
      <c r="F920" s="7"/>
      <c r="G920" s="7"/>
      <c r="H920" s="120"/>
      <c r="I920" s="7"/>
      <c r="J920" s="7"/>
      <c r="K920" s="120"/>
      <c r="L920" s="7"/>
      <c r="M920" s="7"/>
      <c r="N920" s="120"/>
      <c r="O920" s="7"/>
      <c r="P920" s="7"/>
      <c r="Q920" s="120"/>
      <c r="R920" s="7"/>
      <c r="S920" s="7"/>
      <c r="T920" s="7"/>
      <c r="U920" s="7"/>
      <c r="V920" s="8"/>
      <c r="W920" s="7"/>
      <c r="X920" s="43"/>
      <c r="Y920" s="43"/>
      <c r="Z920" s="43"/>
    </row>
    <row r="921" ht="15.75" customHeight="1">
      <c r="A921" s="12"/>
      <c r="B921" s="119"/>
      <c r="C921" s="7"/>
      <c r="D921" s="7"/>
      <c r="E921" s="120"/>
      <c r="F921" s="7"/>
      <c r="G921" s="7"/>
      <c r="H921" s="120"/>
      <c r="I921" s="7"/>
      <c r="J921" s="7"/>
      <c r="K921" s="120"/>
      <c r="L921" s="7"/>
      <c r="M921" s="7"/>
      <c r="N921" s="120"/>
      <c r="O921" s="7"/>
      <c r="P921" s="7"/>
      <c r="Q921" s="120"/>
      <c r="R921" s="7"/>
      <c r="S921" s="7"/>
      <c r="T921" s="7"/>
      <c r="U921" s="7"/>
      <c r="V921" s="8"/>
      <c r="W921" s="7"/>
      <c r="X921" s="43"/>
      <c r="Y921" s="43"/>
      <c r="Z921" s="43"/>
    </row>
    <row r="922" ht="15.75" customHeight="1">
      <c r="A922" s="12"/>
      <c r="B922" s="119"/>
      <c r="C922" s="7"/>
      <c r="D922" s="7"/>
      <c r="E922" s="120"/>
      <c r="F922" s="7"/>
      <c r="G922" s="7"/>
      <c r="H922" s="120"/>
      <c r="I922" s="7"/>
      <c r="J922" s="7"/>
      <c r="K922" s="120"/>
      <c r="L922" s="7"/>
      <c r="M922" s="7"/>
      <c r="N922" s="120"/>
      <c r="O922" s="7"/>
      <c r="P922" s="7"/>
      <c r="Q922" s="120"/>
      <c r="R922" s="7"/>
      <c r="S922" s="7"/>
      <c r="T922" s="7"/>
      <c r="U922" s="7"/>
      <c r="V922" s="8"/>
      <c r="W922" s="7"/>
      <c r="X922" s="43"/>
      <c r="Y922" s="43"/>
      <c r="Z922" s="43"/>
    </row>
    <row r="923" ht="15.75" customHeight="1">
      <c r="A923" s="12"/>
      <c r="B923" s="119"/>
      <c r="C923" s="7"/>
      <c r="D923" s="7"/>
      <c r="E923" s="120"/>
      <c r="F923" s="7"/>
      <c r="G923" s="7"/>
      <c r="H923" s="120"/>
      <c r="I923" s="7"/>
      <c r="J923" s="7"/>
      <c r="K923" s="120"/>
      <c r="L923" s="7"/>
      <c r="M923" s="7"/>
      <c r="N923" s="120"/>
      <c r="O923" s="7"/>
      <c r="P923" s="7"/>
      <c r="Q923" s="120"/>
      <c r="R923" s="7"/>
      <c r="S923" s="7"/>
      <c r="T923" s="7"/>
      <c r="U923" s="7"/>
      <c r="V923" s="8"/>
      <c r="W923" s="7"/>
      <c r="X923" s="43"/>
      <c r="Y923" s="43"/>
      <c r="Z923" s="43"/>
    </row>
    <row r="924" ht="15.75" customHeight="1">
      <c r="A924" s="12"/>
      <c r="B924" s="119"/>
      <c r="C924" s="7"/>
      <c r="D924" s="7"/>
      <c r="E924" s="120"/>
      <c r="F924" s="7"/>
      <c r="G924" s="7"/>
      <c r="H924" s="120"/>
      <c r="I924" s="7"/>
      <c r="J924" s="7"/>
      <c r="K924" s="120"/>
      <c r="L924" s="7"/>
      <c r="M924" s="7"/>
      <c r="N924" s="120"/>
      <c r="O924" s="7"/>
      <c r="P924" s="7"/>
      <c r="Q924" s="120"/>
      <c r="R924" s="7"/>
      <c r="S924" s="7"/>
      <c r="T924" s="7"/>
      <c r="U924" s="7"/>
      <c r="V924" s="8"/>
      <c r="W924" s="7"/>
      <c r="X924" s="43"/>
      <c r="Y924" s="43"/>
      <c r="Z924" s="43"/>
    </row>
    <row r="925" ht="15.75" customHeight="1">
      <c r="A925" s="12"/>
      <c r="B925" s="119"/>
      <c r="C925" s="7"/>
      <c r="D925" s="7"/>
      <c r="E925" s="120"/>
      <c r="F925" s="7"/>
      <c r="G925" s="7"/>
      <c r="H925" s="120"/>
      <c r="I925" s="7"/>
      <c r="J925" s="7"/>
      <c r="K925" s="120"/>
      <c r="L925" s="7"/>
      <c r="M925" s="7"/>
      <c r="N925" s="120"/>
      <c r="O925" s="7"/>
      <c r="P925" s="7"/>
      <c r="Q925" s="120"/>
      <c r="R925" s="7"/>
      <c r="S925" s="7"/>
      <c r="T925" s="7"/>
      <c r="U925" s="7"/>
      <c r="V925" s="8"/>
      <c r="W925" s="7"/>
      <c r="X925" s="43"/>
      <c r="Y925" s="43"/>
      <c r="Z925" s="43"/>
    </row>
    <row r="926" ht="15.75" customHeight="1">
      <c r="A926" s="12"/>
      <c r="B926" s="119"/>
      <c r="C926" s="7"/>
      <c r="D926" s="7"/>
      <c r="E926" s="120"/>
      <c r="F926" s="7"/>
      <c r="G926" s="7"/>
      <c r="H926" s="120"/>
      <c r="I926" s="7"/>
      <c r="J926" s="7"/>
      <c r="K926" s="120"/>
      <c r="L926" s="7"/>
      <c r="M926" s="7"/>
      <c r="N926" s="120"/>
      <c r="O926" s="7"/>
      <c r="P926" s="7"/>
      <c r="Q926" s="120"/>
      <c r="R926" s="7"/>
      <c r="S926" s="7"/>
      <c r="T926" s="7"/>
      <c r="U926" s="7"/>
      <c r="V926" s="8"/>
      <c r="W926" s="7"/>
      <c r="X926" s="43"/>
      <c r="Y926" s="43"/>
      <c r="Z926" s="43"/>
    </row>
    <row r="927" ht="15.75" customHeight="1">
      <c r="A927" s="12"/>
      <c r="B927" s="119"/>
      <c r="C927" s="7"/>
      <c r="D927" s="7"/>
      <c r="E927" s="120"/>
      <c r="F927" s="7"/>
      <c r="G927" s="7"/>
      <c r="H927" s="120"/>
      <c r="I927" s="7"/>
      <c r="J927" s="7"/>
      <c r="K927" s="120"/>
      <c r="L927" s="7"/>
      <c r="M927" s="7"/>
      <c r="N927" s="120"/>
      <c r="O927" s="7"/>
      <c r="P927" s="7"/>
      <c r="Q927" s="120"/>
      <c r="R927" s="7"/>
      <c r="S927" s="7"/>
      <c r="T927" s="7"/>
      <c r="U927" s="7"/>
      <c r="V927" s="8"/>
      <c r="W927" s="7"/>
      <c r="X927" s="43"/>
      <c r="Y927" s="43"/>
      <c r="Z927" s="43"/>
    </row>
    <row r="928" ht="15.75" customHeight="1">
      <c r="A928" s="12"/>
      <c r="B928" s="119"/>
      <c r="C928" s="7"/>
      <c r="D928" s="7"/>
      <c r="E928" s="120"/>
      <c r="F928" s="7"/>
      <c r="G928" s="7"/>
      <c r="H928" s="120"/>
      <c r="I928" s="7"/>
      <c r="J928" s="7"/>
      <c r="K928" s="120"/>
      <c r="L928" s="7"/>
      <c r="M928" s="7"/>
      <c r="N928" s="120"/>
      <c r="O928" s="7"/>
      <c r="P928" s="7"/>
      <c r="Q928" s="120"/>
      <c r="R928" s="7"/>
      <c r="S928" s="7"/>
      <c r="T928" s="7"/>
      <c r="U928" s="7"/>
      <c r="V928" s="8"/>
      <c r="W928" s="7"/>
      <c r="X928" s="43"/>
      <c r="Y928" s="43"/>
      <c r="Z928" s="43"/>
    </row>
    <row r="929" ht="15.75" customHeight="1">
      <c r="A929" s="12"/>
      <c r="B929" s="119"/>
      <c r="C929" s="7"/>
      <c r="D929" s="7"/>
      <c r="E929" s="120"/>
      <c r="F929" s="7"/>
      <c r="G929" s="7"/>
      <c r="H929" s="120"/>
      <c r="I929" s="7"/>
      <c r="J929" s="7"/>
      <c r="K929" s="120"/>
      <c r="L929" s="7"/>
      <c r="M929" s="7"/>
      <c r="N929" s="120"/>
      <c r="O929" s="7"/>
      <c r="P929" s="7"/>
      <c r="Q929" s="120"/>
      <c r="R929" s="7"/>
      <c r="S929" s="7"/>
      <c r="T929" s="7"/>
      <c r="U929" s="7"/>
      <c r="V929" s="8"/>
      <c r="W929" s="7"/>
      <c r="X929" s="43"/>
      <c r="Y929" s="43"/>
      <c r="Z929" s="43"/>
    </row>
    <row r="930" ht="15.75" customHeight="1">
      <c r="A930" s="12"/>
      <c r="B930" s="119"/>
      <c r="C930" s="7"/>
      <c r="D930" s="7"/>
      <c r="E930" s="120"/>
      <c r="F930" s="7"/>
      <c r="G930" s="7"/>
      <c r="H930" s="120"/>
      <c r="I930" s="7"/>
      <c r="J930" s="7"/>
      <c r="K930" s="120"/>
      <c r="L930" s="7"/>
      <c r="M930" s="7"/>
      <c r="N930" s="120"/>
      <c r="O930" s="7"/>
      <c r="P930" s="7"/>
      <c r="Q930" s="120"/>
      <c r="R930" s="7"/>
      <c r="S930" s="7"/>
      <c r="T930" s="7"/>
      <c r="U930" s="7"/>
      <c r="V930" s="8"/>
      <c r="W930" s="7"/>
      <c r="X930" s="43"/>
      <c r="Y930" s="43"/>
      <c r="Z930" s="43"/>
    </row>
    <row r="931" ht="15.75" customHeight="1">
      <c r="A931" s="12"/>
      <c r="B931" s="119"/>
      <c r="C931" s="7"/>
      <c r="D931" s="7"/>
      <c r="E931" s="120"/>
      <c r="F931" s="7"/>
      <c r="G931" s="7"/>
      <c r="H931" s="120"/>
      <c r="I931" s="7"/>
      <c r="J931" s="7"/>
      <c r="K931" s="120"/>
      <c r="L931" s="7"/>
      <c r="M931" s="7"/>
      <c r="N931" s="120"/>
      <c r="O931" s="7"/>
      <c r="P931" s="7"/>
      <c r="Q931" s="120"/>
      <c r="R931" s="7"/>
      <c r="S931" s="7"/>
      <c r="T931" s="7"/>
      <c r="U931" s="7"/>
      <c r="V931" s="8"/>
      <c r="W931" s="7"/>
      <c r="X931" s="43"/>
      <c r="Y931" s="43"/>
      <c r="Z931" s="43"/>
    </row>
    <row r="932" ht="15.75" customHeight="1">
      <c r="A932" s="12"/>
      <c r="B932" s="119"/>
      <c r="C932" s="7"/>
      <c r="D932" s="7"/>
      <c r="E932" s="120"/>
      <c r="F932" s="7"/>
      <c r="G932" s="7"/>
      <c r="H932" s="120"/>
      <c r="I932" s="7"/>
      <c r="J932" s="7"/>
      <c r="K932" s="120"/>
      <c r="L932" s="7"/>
      <c r="M932" s="7"/>
      <c r="N932" s="120"/>
      <c r="O932" s="7"/>
      <c r="P932" s="7"/>
      <c r="Q932" s="120"/>
      <c r="R932" s="7"/>
      <c r="S932" s="7"/>
      <c r="T932" s="7"/>
      <c r="U932" s="7"/>
      <c r="V932" s="8"/>
      <c r="W932" s="7"/>
      <c r="X932" s="43"/>
      <c r="Y932" s="43"/>
      <c r="Z932" s="43"/>
    </row>
    <row r="933" ht="15.75" customHeight="1">
      <c r="A933" s="12"/>
      <c r="B933" s="119"/>
      <c r="C933" s="7"/>
      <c r="D933" s="7"/>
      <c r="E933" s="120"/>
      <c r="F933" s="7"/>
      <c r="G933" s="7"/>
      <c r="H933" s="120"/>
      <c r="I933" s="7"/>
      <c r="J933" s="7"/>
      <c r="K933" s="120"/>
      <c r="L933" s="7"/>
      <c r="M933" s="7"/>
      <c r="N933" s="120"/>
      <c r="O933" s="7"/>
      <c r="P933" s="7"/>
      <c r="Q933" s="120"/>
      <c r="R933" s="7"/>
      <c r="S933" s="7"/>
      <c r="T933" s="7"/>
      <c r="U933" s="7"/>
      <c r="V933" s="8"/>
      <c r="W933" s="7"/>
      <c r="X933" s="43"/>
      <c r="Y933" s="43"/>
      <c r="Z933" s="43"/>
    </row>
    <row r="934" ht="15.75" customHeight="1">
      <c r="A934" s="12"/>
      <c r="B934" s="119"/>
      <c r="C934" s="7"/>
      <c r="D934" s="7"/>
      <c r="E934" s="120"/>
      <c r="F934" s="7"/>
      <c r="G934" s="7"/>
      <c r="H934" s="120"/>
      <c r="I934" s="7"/>
      <c r="J934" s="7"/>
      <c r="K934" s="120"/>
      <c r="L934" s="7"/>
      <c r="M934" s="7"/>
      <c r="N934" s="120"/>
      <c r="O934" s="7"/>
      <c r="P934" s="7"/>
      <c r="Q934" s="120"/>
      <c r="R934" s="7"/>
      <c r="S934" s="7"/>
      <c r="T934" s="7"/>
      <c r="U934" s="7"/>
      <c r="V934" s="8"/>
      <c r="W934" s="7"/>
      <c r="X934" s="43"/>
      <c r="Y934" s="43"/>
      <c r="Z934" s="43"/>
    </row>
    <row r="935" ht="15.75" customHeight="1">
      <c r="A935" s="12"/>
      <c r="B935" s="119"/>
      <c r="C935" s="7"/>
      <c r="D935" s="7"/>
      <c r="E935" s="120"/>
      <c r="F935" s="7"/>
      <c r="G935" s="7"/>
      <c r="H935" s="120"/>
      <c r="I935" s="7"/>
      <c r="J935" s="7"/>
      <c r="K935" s="120"/>
      <c r="L935" s="7"/>
      <c r="M935" s="7"/>
      <c r="N935" s="120"/>
      <c r="O935" s="7"/>
      <c r="P935" s="7"/>
      <c r="Q935" s="120"/>
      <c r="R935" s="7"/>
      <c r="S935" s="7"/>
      <c r="T935" s="7"/>
      <c r="U935" s="7"/>
      <c r="V935" s="8"/>
      <c r="W935" s="7"/>
      <c r="X935" s="43"/>
      <c r="Y935" s="43"/>
      <c r="Z935" s="43"/>
    </row>
    <row r="936" ht="15.75" customHeight="1">
      <c r="A936" s="12"/>
      <c r="B936" s="119"/>
      <c r="C936" s="7"/>
      <c r="D936" s="7"/>
      <c r="E936" s="120"/>
      <c r="F936" s="7"/>
      <c r="G936" s="7"/>
      <c r="H936" s="120"/>
      <c r="I936" s="7"/>
      <c r="J936" s="7"/>
      <c r="K936" s="120"/>
      <c r="L936" s="7"/>
      <c r="M936" s="7"/>
      <c r="N936" s="120"/>
      <c r="O936" s="7"/>
      <c r="P936" s="7"/>
      <c r="Q936" s="120"/>
      <c r="R936" s="7"/>
      <c r="S936" s="7"/>
      <c r="T936" s="7"/>
      <c r="U936" s="7"/>
      <c r="V936" s="8"/>
      <c r="W936" s="7"/>
      <c r="X936" s="43"/>
      <c r="Y936" s="43"/>
      <c r="Z936" s="43"/>
    </row>
    <row r="937" ht="15.75" customHeight="1">
      <c r="A937" s="12"/>
      <c r="B937" s="119"/>
      <c r="C937" s="7"/>
      <c r="D937" s="7"/>
      <c r="E937" s="120"/>
      <c r="F937" s="7"/>
      <c r="G937" s="7"/>
      <c r="H937" s="120"/>
      <c r="I937" s="7"/>
      <c r="J937" s="7"/>
      <c r="K937" s="120"/>
      <c r="L937" s="7"/>
      <c r="M937" s="7"/>
      <c r="N937" s="120"/>
      <c r="O937" s="7"/>
      <c r="P937" s="7"/>
      <c r="Q937" s="120"/>
      <c r="R937" s="7"/>
      <c r="S937" s="7"/>
      <c r="T937" s="7"/>
      <c r="U937" s="7"/>
      <c r="V937" s="8"/>
      <c r="W937" s="7"/>
      <c r="X937" s="43"/>
      <c r="Y937" s="43"/>
      <c r="Z937" s="43"/>
    </row>
    <row r="938" ht="15.75" customHeight="1">
      <c r="A938" s="12"/>
      <c r="B938" s="119"/>
      <c r="C938" s="7"/>
      <c r="D938" s="7"/>
      <c r="E938" s="120"/>
      <c r="F938" s="7"/>
      <c r="G938" s="7"/>
      <c r="H938" s="120"/>
      <c r="I938" s="7"/>
      <c r="J938" s="7"/>
      <c r="K938" s="120"/>
      <c r="L938" s="7"/>
      <c r="M938" s="7"/>
      <c r="N938" s="120"/>
      <c r="O938" s="7"/>
      <c r="P938" s="7"/>
      <c r="Q938" s="120"/>
      <c r="R938" s="7"/>
      <c r="S938" s="7"/>
      <c r="T938" s="7"/>
      <c r="U938" s="7"/>
      <c r="V938" s="8"/>
      <c r="W938" s="7"/>
      <c r="X938" s="43"/>
      <c r="Y938" s="43"/>
      <c r="Z938" s="43"/>
    </row>
    <row r="939" ht="15.75" customHeight="1">
      <c r="A939" s="12"/>
      <c r="B939" s="119"/>
      <c r="C939" s="7"/>
      <c r="D939" s="7"/>
      <c r="E939" s="120"/>
      <c r="F939" s="7"/>
      <c r="G939" s="7"/>
      <c r="H939" s="120"/>
      <c r="I939" s="7"/>
      <c r="J939" s="7"/>
      <c r="K939" s="120"/>
      <c r="L939" s="7"/>
      <c r="M939" s="7"/>
      <c r="N939" s="120"/>
      <c r="O939" s="7"/>
      <c r="P939" s="7"/>
      <c r="Q939" s="120"/>
      <c r="R939" s="7"/>
      <c r="S939" s="7"/>
      <c r="T939" s="7"/>
      <c r="U939" s="7"/>
      <c r="V939" s="8"/>
      <c r="W939" s="7"/>
      <c r="X939" s="43"/>
      <c r="Y939" s="43"/>
      <c r="Z939" s="43"/>
    </row>
    <row r="940" ht="15.75" customHeight="1">
      <c r="A940" s="12"/>
      <c r="B940" s="119"/>
      <c r="C940" s="7"/>
      <c r="D940" s="7"/>
      <c r="E940" s="120"/>
      <c r="F940" s="7"/>
      <c r="G940" s="7"/>
      <c r="H940" s="120"/>
      <c r="I940" s="7"/>
      <c r="J940" s="7"/>
      <c r="K940" s="120"/>
      <c r="L940" s="7"/>
      <c r="M940" s="7"/>
      <c r="N940" s="120"/>
      <c r="O940" s="7"/>
      <c r="P940" s="7"/>
      <c r="Q940" s="120"/>
      <c r="R940" s="7"/>
      <c r="S940" s="7"/>
      <c r="T940" s="7"/>
      <c r="U940" s="7"/>
      <c r="V940" s="8"/>
      <c r="W940" s="7"/>
      <c r="X940" s="43"/>
      <c r="Y940" s="43"/>
      <c r="Z940" s="43"/>
    </row>
    <row r="941" ht="15.75" customHeight="1">
      <c r="A941" s="12"/>
      <c r="B941" s="119"/>
      <c r="C941" s="7"/>
      <c r="D941" s="7"/>
      <c r="E941" s="120"/>
      <c r="F941" s="7"/>
      <c r="G941" s="7"/>
      <c r="H941" s="120"/>
      <c r="I941" s="7"/>
      <c r="J941" s="7"/>
      <c r="K941" s="120"/>
      <c r="L941" s="7"/>
      <c r="M941" s="7"/>
      <c r="N941" s="120"/>
      <c r="O941" s="7"/>
      <c r="P941" s="7"/>
      <c r="Q941" s="120"/>
      <c r="R941" s="7"/>
      <c r="S941" s="7"/>
      <c r="T941" s="7"/>
      <c r="U941" s="7"/>
      <c r="V941" s="8"/>
      <c r="W941" s="7"/>
      <c r="X941" s="43"/>
      <c r="Y941" s="43"/>
      <c r="Z941" s="43"/>
    </row>
    <row r="942" ht="15.75" customHeight="1">
      <c r="A942" s="12"/>
      <c r="B942" s="119"/>
      <c r="C942" s="7"/>
      <c r="D942" s="7"/>
      <c r="E942" s="120"/>
      <c r="F942" s="7"/>
      <c r="G942" s="7"/>
      <c r="H942" s="120"/>
      <c r="I942" s="7"/>
      <c r="J942" s="7"/>
      <c r="K942" s="120"/>
      <c r="L942" s="7"/>
      <c r="M942" s="7"/>
      <c r="N942" s="120"/>
      <c r="O942" s="7"/>
      <c r="P942" s="7"/>
      <c r="Q942" s="120"/>
      <c r="R942" s="7"/>
      <c r="S942" s="7"/>
      <c r="T942" s="7"/>
      <c r="U942" s="7"/>
      <c r="V942" s="8"/>
      <c r="W942" s="7"/>
      <c r="X942" s="43"/>
      <c r="Y942" s="43"/>
      <c r="Z942" s="43"/>
    </row>
    <row r="943" ht="15.75" customHeight="1">
      <c r="A943" s="12"/>
      <c r="B943" s="119"/>
      <c r="C943" s="7"/>
      <c r="D943" s="7"/>
      <c r="E943" s="120"/>
      <c r="F943" s="7"/>
      <c r="G943" s="7"/>
      <c r="H943" s="120"/>
      <c r="I943" s="7"/>
      <c r="J943" s="7"/>
      <c r="K943" s="120"/>
      <c r="L943" s="7"/>
      <c r="M943" s="7"/>
      <c r="N943" s="120"/>
      <c r="O943" s="7"/>
      <c r="P943" s="7"/>
      <c r="Q943" s="120"/>
      <c r="R943" s="7"/>
      <c r="S943" s="7"/>
      <c r="T943" s="7"/>
      <c r="U943" s="7"/>
      <c r="V943" s="8"/>
      <c r="W943" s="7"/>
      <c r="X943" s="43"/>
      <c r="Y943" s="43"/>
      <c r="Z943" s="43"/>
    </row>
    <row r="944" ht="15.75" customHeight="1">
      <c r="A944" s="12"/>
      <c r="B944" s="119"/>
      <c r="C944" s="7"/>
      <c r="D944" s="7"/>
      <c r="E944" s="120"/>
      <c r="F944" s="7"/>
      <c r="G944" s="7"/>
      <c r="H944" s="120"/>
      <c r="I944" s="7"/>
      <c r="J944" s="7"/>
      <c r="K944" s="120"/>
      <c r="L944" s="7"/>
      <c r="M944" s="7"/>
      <c r="N944" s="120"/>
      <c r="O944" s="7"/>
      <c r="P944" s="7"/>
      <c r="Q944" s="120"/>
      <c r="R944" s="7"/>
      <c r="S944" s="7"/>
      <c r="T944" s="7"/>
      <c r="U944" s="7"/>
      <c r="V944" s="8"/>
      <c r="W944" s="7"/>
      <c r="X944" s="43"/>
      <c r="Y944" s="43"/>
      <c r="Z944" s="43"/>
    </row>
    <row r="945" ht="15.75" customHeight="1">
      <c r="A945" s="12"/>
      <c r="B945" s="119"/>
      <c r="C945" s="7"/>
      <c r="D945" s="7"/>
      <c r="E945" s="120"/>
      <c r="F945" s="7"/>
      <c r="G945" s="7"/>
      <c r="H945" s="120"/>
      <c r="I945" s="7"/>
      <c r="J945" s="7"/>
      <c r="K945" s="120"/>
      <c r="L945" s="7"/>
      <c r="M945" s="7"/>
      <c r="N945" s="120"/>
      <c r="O945" s="7"/>
      <c r="P945" s="7"/>
      <c r="Q945" s="120"/>
      <c r="R945" s="7"/>
      <c r="S945" s="7"/>
      <c r="T945" s="7"/>
      <c r="U945" s="7"/>
      <c r="V945" s="8"/>
      <c r="W945" s="7"/>
      <c r="X945" s="43"/>
      <c r="Y945" s="43"/>
      <c r="Z945" s="43"/>
    </row>
    <row r="946" ht="15.75" customHeight="1">
      <c r="A946" s="12"/>
      <c r="B946" s="119"/>
      <c r="C946" s="7"/>
      <c r="D946" s="7"/>
      <c r="E946" s="120"/>
      <c r="F946" s="7"/>
      <c r="G946" s="7"/>
      <c r="H946" s="120"/>
      <c r="I946" s="7"/>
      <c r="J946" s="7"/>
      <c r="K946" s="120"/>
      <c r="L946" s="7"/>
      <c r="M946" s="7"/>
      <c r="N946" s="120"/>
      <c r="O946" s="7"/>
      <c r="P946" s="7"/>
      <c r="Q946" s="120"/>
      <c r="R946" s="7"/>
      <c r="S946" s="7"/>
      <c r="T946" s="7"/>
      <c r="U946" s="7"/>
      <c r="V946" s="8"/>
      <c r="W946" s="7"/>
      <c r="X946" s="43"/>
      <c r="Y946" s="43"/>
      <c r="Z946" s="43"/>
    </row>
    <row r="947" ht="15.75" customHeight="1">
      <c r="A947" s="12"/>
      <c r="B947" s="119"/>
      <c r="C947" s="7"/>
      <c r="D947" s="7"/>
      <c r="E947" s="120"/>
      <c r="F947" s="7"/>
      <c r="G947" s="7"/>
      <c r="H947" s="120"/>
      <c r="I947" s="7"/>
      <c r="J947" s="7"/>
      <c r="K947" s="120"/>
      <c r="L947" s="7"/>
      <c r="M947" s="7"/>
      <c r="N947" s="120"/>
      <c r="O947" s="7"/>
      <c r="P947" s="7"/>
      <c r="Q947" s="120"/>
      <c r="R947" s="7"/>
      <c r="S947" s="7"/>
      <c r="T947" s="7"/>
      <c r="U947" s="7"/>
      <c r="V947" s="8"/>
      <c r="W947" s="7"/>
      <c r="X947" s="43"/>
      <c r="Y947" s="43"/>
      <c r="Z947" s="43"/>
    </row>
    <row r="948" ht="15.75" customHeight="1">
      <c r="A948" s="12"/>
      <c r="B948" s="119"/>
      <c r="C948" s="7"/>
      <c r="D948" s="7"/>
      <c r="E948" s="120"/>
      <c r="F948" s="7"/>
      <c r="G948" s="7"/>
      <c r="H948" s="120"/>
      <c r="I948" s="7"/>
      <c r="J948" s="7"/>
      <c r="K948" s="120"/>
      <c r="L948" s="7"/>
      <c r="M948" s="7"/>
      <c r="N948" s="120"/>
      <c r="O948" s="7"/>
      <c r="P948" s="7"/>
      <c r="Q948" s="120"/>
      <c r="R948" s="7"/>
      <c r="S948" s="7"/>
      <c r="T948" s="7"/>
      <c r="U948" s="7"/>
      <c r="V948" s="8"/>
      <c r="W948" s="7"/>
      <c r="X948" s="43"/>
      <c r="Y948" s="43"/>
      <c r="Z948" s="43"/>
    </row>
    <row r="949" ht="15.75" customHeight="1">
      <c r="A949" s="12"/>
      <c r="B949" s="119"/>
      <c r="C949" s="7"/>
      <c r="D949" s="7"/>
      <c r="E949" s="120"/>
      <c r="F949" s="7"/>
      <c r="G949" s="7"/>
      <c r="H949" s="120"/>
      <c r="I949" s="7"/>
      <c r="J949" s="7"/>
      <c r="K949" s="120"/>
      <c r="L949" s="7"/>
      <c r="M949" s="7"/>
      <c r="N949" s="120"/>
      <c r="O949" s="7"/>
      <c r="P949" s="7"/>
      <c r="Q949" s="120"/>
      <c r="R949" s="7"/>
      <c r="S949" s="7"/>
      <c r="T949" s="7"/>
      <c r="U949" s="7"/>
      <c r="V949" s="8"/>
      <c r="W949" s="7"/>
      <c r="X949" s="43"/>
      <c r="Y949" s="43"/>
      <c r="Z949" s="43"/>
    </row>
    <row r="950" ht="15.75" customHeight="1">
      <c r="A950" s="12"/>
      <c r="B950" s="119"/>
      <c r="C950" s="7"/>
      <c r="D950" s="7"/>
      <c r="E950" s="120"/>
      <c r="F950" s="7"/>
      <c r="G950" s="7"/>
      <c r="H950" s="120"/>
      <c r="I950" s="7"/>
      <c r="J950" s="7"/>
      <c r="K950" s="120"/>
      <c r="L950" s="7"/>
      <c r="M950" s="7"/>
      <c r="N950" s="120"/>
      <c r="O950" s="7"/>
      <c r="P950" s="7"/>
      <c r="Q950" s="120"/>
      <c r="R950" s="7"/>
      <c r="S950" s="7"/>
      <c r="T950" s="7"/>
      <c r="U950" s="7"/>
      <c r="V950" s="8"/>
      <c r="W950" s="7"/>
      <c r="X950" s="43"/>
      <c r="Y950" s="43"/>
      <c r="Z950" s="43"/>
    </row>
    <row r="951" ht="15.75" customHeight="1">
      <c r="A951" s="12"/>
      <c r="B951" s="119"/>
      <c r="C951" s="7"/>
      <c r="D951" s="7"/>
      <c r="E951" s="120"/>
      <c r="F951" s="7"/>
      <c r="G951" s="7"/>
      <c r="H951" s="120"/>
      <c r="I951" s="7"/>
      <c r="J951" s="7"/>
      <c r="K951" s="120"/>
      <c r="L951" s="7"/>
      <c r="M951" s="7"/>
      <c r="N951" s="120"/>
      <c r="O951" s="7"/>
      <c r="P951" s="7"/>
      <c r="Q951" s="120"/>
      <c r="R951" s="7"/>
      <c r="S951" s="7"/>
      <c r="T951" s="7"/>
      <c r="U951" s="7"/>
      <c r="V951" s="8"/>
      <c r="W951" s="7"/>
      <c r="X951" s="43"/>
      <c r="Y951" s="43"/>
      <c r="Z951" s="43"/>
    </row>
    <row r="952" ht="15.75" customHeight="1">
      <c r="A952" s="12"/>
      <c r="B952" s="119"/>
      <c r="C952" s="7"/>
      <c r="D952" s="7"/>
      <c r="E952" s="120"/>
      <c r="F952" s="7"/>
      <c r="G952" s="7"/>
      <c r="H952" s="120"/>
      <c r="I952" s="7"/>
      <c r="J952" s="7"/>
      <c r="K952" s="120"/>
      <c r="L952" s="7"/>
      <c r="M952" s="7"/>
      <c r="N952" s="120"/>
      <c r="O952" s="7"/>
      <c r="P952" s="7"/>
      <c r="Q952" s="120"/>
      <c r="R952" s="7"/>
      <c r="S952" s="7"/>
      <c r="T952" s="7"/>
      <c r="U952" s="7"/>
      <c r="V952" s="8"/>
      <c r="W952" s="7"/>
      <c r="X952" s="43"/>
      <c r="Y952" s="43"/>
      <c r="Z952" s="43"/>
    </row>
    <row r="953" ht="15.75" customHeight="1">
      <c r="A953" s="12"/>
      <c r="B953" s="119"/>
      <c r="C953" s="7"/>
      <c r="D953" s="7"/>
      <c r="E953" s="120"/>
      <c r="F953" s="7"/>
      <c r="G953" s="7"/>
      <c r="H953" s="120"/>
      <c r="I953" s="7"/>
      <c r="J953" s="7"/>
      <c r="K953" s="120"/>
      <c r="L953" s="7"/>
      <c r="M953" s="7"/>
      <c r="N953" s="120"/>
      <c r="O953" s="7"/>
      <c r="P953" s="7"/>
      <c r="Q953" s="120"/>
      <c r="R953" s="7"/>
      <c r="S953" s="7"/>
      <c r="T953" s="7"/>
      <c r="U953" s="7"/>
      <c r="V953" s="8"/>
      <c r="W953" s="7"/>
      <c r="X953" s="43"/>
      <c r="Y953" s="43"/>
      <c r="Z953" s="43"/>
    </row>
    <row r="954" ht="15.75" customHeight="1">
      <c r="A954" s="12"/>
      <c r="B954" s="119"/>
      <c r="C954" s="7"/>
      <c r="D954" s="7"/>
      <c r="E954" s="120"/>
      <c r="F954" s="7"/>
      <c r="G954" s="7"/>
      <c r="H954" s="120"/>
      <c r="I954" s="7"/>
      <c r="J954" s="7"/>
      <c r="K954" s="120"/>
      <c r="L954" s="7"/>
      <c r="M954" s="7"/>
      <c r="N954" s="120"/>
      <c r="O954" s="7"/>
      <c r="P954" s="7"/>
      <c r="Q954" s="120"/>
      <c r="R954" s="7"/>
      <c r="S954" s="7"/>
      <c r="T954" s="7"/>
      <c r="U954" s="7"/>
      <c r="V954" s="8"/>
      <c r="W954" s="7"/>
      <c r="X954" s="43"/>
      <c r="Y954" s="43"/>
      <c r="Z954" s="43"/>
    </row>
    <row r="955" ht="15.75" customHeight="1">
      <c r="A955" s="12"/>
      <c r="B955" s="119"/>
      <c r="C955" s="7"/>
      <c r="D955" s="7"/>
      <c r="E955" s="120"/>
      <c r="F955" s="7"/>
      <c r="G955" s="7"/>
      <c r="H955" s="120"/>
      <c r="I955" s="7"/>
      <c r="J955" s="7"/>
      <c r="K955" s="120"/>
      <c r="L955" s="7"/>
      <c r="M955" s="7"/>
      <c r="N955" s="120"/>
      <c r="O955" s="7"/>
      <c r="P955" s="7"/>
      <c r="Q955" s="120"/>
      <c r="R955" s="7"/>
      <c r="S955" s="7"/>
      <c r="T955" s="7"/>
      <c r="U955" s="7"/>
      <c r="V955" s="8"/>
      <c r="W955" s="7"/>
      <c r="X955" s="43"/>
      <c r="Y955" s="43"/>
      <c r="Z955" s="43"/>
    </row>
    <row r="956" ht="15.75" customHeight="1">
      <c r="A956" s="12"/>
      <c r="B956" s="119"/>
      <c r="C956" s="7"/>
      <c r="D956" s="7"/>
      <c r="E956" s="120"/>
      <c r="F956" s="7"/>
      <c r="G956" s="7"/>
      <c r="H956" s="120"/>
      <c r="I956" s="7"/>
      <c r="J956" s="7"/>
      <c r="K956" s="120"/>
      <c r="L956" s="7"/>
      <c r="M956" s="7"/>
      <c r="N956" s="120"/>
      <c r="O956" s="7"/>
      <c r="P956" s="7"/>
      <c r="Q956" s="120"/>
      <c r="R956" s="7"/>
      <c r="S956" s="7"/>
      <c r="T956" s="7"/>
      <c r="U956" s="7"/>
      <c r="V956" s="8"/>
      <c r="W956" s="7"/>
      <c r="X956" s="43"/>
      <c r="Y956" s="43"/>
      <c r="Z956" s="43"/>
    </row>
    <row r="957" ht="15.75" customHeight="1">
      <c r="A957" s="12"/>
      <c r="B957" s="119"/>
      <c r="C957" s="7"/>
      <c r="D957" s="7"/>
      <c r="E957" s="120"/>
      <c r="F957" s="7"/>
      <c r="G957" s="7"/>
      <c r="H957" s="120"/>
      <c r="I957" s="7"/>
      <c r="J957" s="7"/>
      <c r="K957" s="120"/>
      <c r="L957" s="7"/>
      <c r="M957" s="7"/>
      <c r="N957" s="120"/>
      <c r="O957" s="7"/>
      <c r="P957" s="7"/>
      <c r="Q957" s="120"/>
      <c r="R957" s="7"/>
      <c r="S957" s="7"/>
      <c r="T957" s="7"/>
      <c r="U957" s="7"/>
      <c r="V957" s="8"/>
      <c r="W957" s="7"/>
      <c r="X957" s="43"/>
      <c r="Y957" s="43"/>
      <c r="Z957" s="43"/>
    </row>
    <row r="958" ht="15.75" customHeight="1">
      <c r="A958" s="12"/>
      <c r="B958" s="119"/>
      <c r="C958" s="7"/>
      <c r="D958" s="7"/>
      <c r="E958" s="120"/>
      <c r="F958" s="7"/>
      <c r="G958" s="7"/>
      <c r="H958" s="120"/>
      <c r="I958" s="7"/>
      <c r="J958" s="7"/>
      <c r="K958" s="120"/>
      <c r="L958" s="7"/>
      <c r="M958" s="7"/>
      <c r="N958" s="120"/>
      <c r="O958" s="7"/>
      <c r="P958" s="7"/>
      <c r="Q958" s="120"/>
      <c r="R958" s="7"/>
      <c r="S958" s="7"/>
      <c r="T958" s="7"/>
      <c r="U958" s="7"/>
      <c r="V958" s="8"/>
      <c r="W958" s="7"/>
      <c r="X958" s="43"/>
      <c r="Y958" s="43"/>
      <c r="Z958" s="43"/>
    </row>
    <row r="959" ht="15.75" customHeight="1">
      <c r="A959" s="12"/>
      <c r="B959" s="119"/>
      <c r="C959" s="7"/>
      <c r="D959" s="7"/>
      <c r="E959" s="120"/>
      <c r="F959" s="7"/>
      <c r="G959" s="7"/>
      <c r="H959" s="120"/>
      <c r="I959" s="7"/>
      <c r="J959" s="7"/>
      <c r="K959" s="120"/>
      <c r="L959" s="7"/>
      <c r="M959" s="7"/>
      <c r="N959" s="120"/>
      <c r="O959" s="7"/>
      <c r="P959" s="7"/>
      <c r="Q959" s="120"/>
      <c r="R959" s="7"/>
      <c r="S959" s="7"/>
      <c r="T959" s="7"/>
      <c r="U959" s="7"/>
      <c r="V959" s="8"/>
      <c r="W959" s="7"/>
      <c r="X959" s="43"/>
      <c r="Y959" s="43"/>
      <c r="Z959" s="43"/>
    </row>
    <row r="960" ht="15.75" customHeight="1">
      <c r="A960" s="12"/>
      <c r="B960" s="119"/>
      <c r="C960" s="7"/>
      <c r="D960" s="7"/>
      <c r="E960" s="120"/>
      <c r="F960" s="7"/>
      <c r="G960" s="7"/>
      <c r="H960" s="120"/>
      <c r="I960" s="7"/>
      <c r="J960" s="7"/>
      <c r="K960" s="120"/>
      <c r="L960" s="7"/>
      <c r="M960" s="7"/>
      <c r="N960" s="120"/>
      <c r="O960" s="7"/>
      <c r="P960" s="7"/>
      <c r="Q960" s="120"/>
      <c r="R960" s="7"/>
      <c r="S960" s="7"/>
      <c r="T960" s="7"/>
      <c r="U960" s="7"/>
      <c r="V960" s="8"/>
      <c r="W960" s="7"/>
      <c r="X960" s="43"/>
      <c r="Y960" s="43"/>
      <c r="Z960" s="43"/>
    </row>
    <row r="961" ht="15.75" customHeight="1">
      <c r="A961" s="12"/>
      <c r="B961" s="119"/>
      <c r="C961" s="7"/>
      <c r="D961" s="7"/>
      <c r="E961" s="120"/>
      <c r="F961" s="7"/>
      <c r="G961" s="7"/>
      <c r="H961" s="120"/>
      <c r="I961" s="7"/>
      <c r="J961" s="7"/>
      <c r="K961" s="120"/>
      <c r="L961" s="7"/>
      <c r="M961" s="7"/>
      <c r="N961" s="120"/>
      <c r="O961" s="7"/>
      <c r="P961" s="7"/>
      <c r="Q961" s="120"/>
      <c r="R961" s="7"/>
      <c r="S961" s="7"/>
      <c r="T961" s="7"/>
      <c r="U961" s="7"/>
      <c r="V961" s="8"/>
      <c r="W961" s="7"/>
      <c r="X961" s="43"/>
      <c r="Y961" s="43"/>
      <c r="Z961" s="43"/>
    </row>
    <row r="962" ht="15.75" customHeight="1">
      <c r="A962" s="12"/>
      <c r="B962" s="119"/>
      <c r="C962" s="7"/>
      <c r="D962" s="7"/>
      <c r="E962" s="120"/>
      <c r="F962" s="7"/>
      <c r="G962" s="7"/>
      <c r="H962" s="120"/>
      <c r="I962" s="7"/>
      <c r="J962" s="7"/>
      <c r="K962" s="120"/>
      <c r="L962" s="7"/>
      <c r="M962" s="7"/>
      <c r="N962" s="120"/>
      <c r="O962" s="7"/>
      <c r="P962" s="7"/>
      <c r="Q962" s="120"/>
      <c r="R962" s="7"/>
      <c r="S962" s="7"/>
      <c r="T962" s="7"/>
      <c r="U962" s="7"/>
      <c r="V962" s="8"/>
      <c r="W962" s="7"/>
      <c r="X962" s="43"/>
      <c r="Y962" s="43"/>
      <c r="Z962" s="43"/>
    </row>
    <row r="963" ht="15.75" customHeight="1">
      <c r="A963" s="12"/>
      <c r="B963" s="119"/>
      <c r="C963" s="7"/>
      <c r="D963" s="7"/>
      <c r="E963" s="120"/>
      <c r="F963" s="7"/>
      <c r="G963" s="7"/>
      <c r="H963" s="120"/>
      <c r="I963" s="7"/>
      <c r="J963" s="7"/>
      <c r="K963" s="120"/>
      <c r="L963" s="7"/>
      <c r="M963" s="7"/>
      <c r="N963" s="120"/>
      <c r="O963" s="7"/>
      <c r="P963" s="7"/>
      <c r="Q963" s="120"/>
      <c r="R963" s="7"/>
      <c r="S963" s="7"/>
      <c r="T963" s="7"/>
      <c r="U963" s="7"/>
      <c r="V963" s="8"/>
      <c r="W963" s="7"/>
      <c r="X963" s="43"/>
      <c r="Y963" s="43"/>
      <c r="Z963" s="43"/>
    </row>
    <row r="964" ht="15.75" customHeight="1">
      <c r="A964" s="12"/>
      <c r="B964" s="119"/>
      <c r="C964" s="7"/>
      <c r="D964" s="7"/>
      <c r="E964" s="120"/>
      <c r="F964" s="7"/>
      <c r="G964" s="7"/>
      <c r="H964" s="120"/>
      <c r="I964" s="7"/>
      <c r="J964" s="7"/>
      <c r="K964" s="120"/>
      <c r="L964" s="7"/>
      <c r="M964" s="7"/>
      <c r="N964" s="120"/>
      <c r="O964" s="7"/>
      <c r="P964" s="7"/>
      <c r="Q964" s="120"/>
      <c r="R964" s="7"/>
      <c r="S964" s="7"/>
      <c r="T964" s="7"/>
      <c r="U964" s="7"/>
      <c r="V964" s="8"/>
      <c r="W964" s="7"/>
      <c r="X964" s="43"/>
      <c r="Y964" s="43"/>
      <c r="Z964" s="43"/>
    </row>
    <row r="965" ht="15.75" customHeight="1">
      <c r="A965" s="12"/>
      <c r="B965" s="119"/>
      <c r="C965" s="7"/>
      <c r="D965" s="7"/>
      <c r="E965" s="120"/>
      <c r="F965" s="7"/>
      <c r="G965" s="7"/>
      <c r="H965" s="120"/>
      <c r="I965" s="7"/>
      <c r="J965" s="7"/>
      <c r="K965" s="120"/>
      <c r="L965" s="7"/>
      <c r="M965" s="7"/>
      <c r="N965" s="120"/>
      <c r="O965" s="7"/>
      <c r="P965" s="7"/>
      <c r="Q965" s="120"/>
      <c r="R965" s="7"/>
      <c r="S965" s="7"/>
      <c r="T965" s="7"/>
      <c r="U965" s="7"/>
      <c r="V965" s="8"/>
      <c r="W965" s="7"/>
      <c r="X965" s="43"/>
      <c r="Y965" s="43"/>
      <c r="Z965" s="43"/>
    </row>
    <row r="966" ht="15.75" customHeight="1">
      <c r="A966" s="12"/>
      <c r="B966" s="119"/>
      <c r="C966" s="7"/>
      <c r="D966" s="7"/>
      <c r="E966" s="120"/>
      <c r="F966" s="7"/>
      <c r="G966" s="7"/>
      <c r="H966" s="120"/>
      <c r="I966" s="7"/>
      <c r="J966" s="7"/>
      <c r="K966" s="120"/>
      <c r="L966" s="7"/>
      <c r="M966" s="7"/>
      <c r="N966" s="120"/>
      <c r="O966" s="7"/>
      <c r="P966" s="7"/>
      <c r="Q966" s="120"/>
      <c r="R966" s="7"/>
      <c r="S966" s="7"/>
      <c r="T966" s="7"/>
      <c r="U966" s="7"/>
      <c r="V966" s="8"/>
      <c r="W966" s="7"/>
      <c r="X966" s="43"/>
      <c r="Y966" s="43"/>
      <c r="Z966" s="43"/>
    </row>
    <row r="967" ht="15.75" customHeight="1">
      <c r="A967" s="12"/>
      <c r="B967" s="119"/>
      <c r="C967" s="7"/>
      <c r="D967" s="7"/>
      <c r="E967" s="120"/>
      <c r="F967" s="7"/>
      <c r="G967" s="7"/>
      <c r="H967" s="120"/>
      <c r="I967" s="7"/>
      <c r="J967" s="7"/>
      <c r="K967" s="120"/>
      <c r="L967" s="7"/>
      <c r="M967" s="7"/>
      <c r="N967" s="120"/>
      <c r="O967" s="7"/>
      <c r="P967" s="7"/>
      <c r="Q967" s="120"/>
      <c r="R967" s="7"/>
      <c r="S967" s="7"/>
      <c r="T967" s="7"/>
      <c r="U967" s="7"/>
      <c r="V967" s="8"/>
      <c r="W967" s="7"/>
      <c r="X967" s="43"/>
      <c r="Y967" s="43"/>
      <c r="Z967" s="43"/>
    </row>
    <row r="968" ht="15.75" customHeight="1">
      <c r="A968" s="12"/>
      <c r="B968" s="119"/>
      <c r="C968" s="7"/>
      <c r="D968" s="7"/>
      <c r="E968" s="120"/>
      <c r="F968" s="7"/>
      <c r="G968" s="7"/>
      <c r="H968" s="120"/>
      <c r="I968" s="7"/>
      <c r="J968" s="7"/>
      <c r="K968" s="120"/>
      <c r="L968" s="7"/>
      <c r="M968" s="7"/>
      <c r="N968" s="120"/>
      <c r="O968" s="7"/>
      <c r="P968" s="7"/>
      <c r="Q968" s="120"/>
      <c r="R968" s="7"/>
      <c r="S968" s="7"/>
      <c r="T968" s="7"/>
      <c r="U968" s="7"/>
      <c r="V968" s="8"/>
      <c r="W968" s="7"/>
      <c r="X968" s="43"/>
      <c r="Y968" s="43"/>
      <c r="Z968" s="43"/>
    </row>
    <row r="969" ht="15.75" customHeight="1">
      <c r="A969" s="12"/>
      <c r="B969" s="119"/>
      <c r="C969" s="7"/>
      <c r="D969" s="7"/>
      <c r="E969" s="120"/>
      <c r="F969" s="7"/>
      <c r="G969" s="7"/>
      <c r="H969" s="120"/>
      <c r="I969" s="7"/>
      <c r="J969" s="7"/>
      <c r="K969" s="120"/>
      <c r="L969" s="7"/>
      <c r="M969" s="7"/>
      <c r="N969" s="120"/>
      <c r="O969" s="7"/>
      <c r="P969" s="7"/>
      <c r="Q969" s="120"/>
      <c r="R969" s="7"/>
      <c r="S969" s="7"/>
      <c r="T969" s="7"/>
      <c r="U969" s="7"/>
      <c r="V969" s="8"/>
      <c r="W969" s="7"/>
      <c r="X969" s="43"/>
      <c r="Y969" s="43"/>
      <c r="Z969" s="43"/>
    </row>
    <row r="970" ht="15.75" customHeight="1">
      <c r="A970" s="12"/>
      <c r="B970" s="119"/>
      <c r="C970" s="7"/>
      <c r="D970" s="7"/>
      <c r="E970" s="120"/>
      <c r="F970" s="7"/>
      <c r="G970" s="7"/>
      <c r="H970" s="120"/>
      <c r="I970" s="7"/>
      <c r="J970" s="7"/>
      <c r="K970" s="120"/>
      <c r="L970" s="7"/>
      <c r="M970" s="7"/>
      <c r="N970" s="120"/>
      <c r="O970" s="7"/>
      <c r="P970" s="7"/>
      <c r="Q970" s="120"/>
      <c r="R970" s="7"/>
      <c r="S970" s="7"/>
      <c r="T970" s="7"/>
      <c r="U970" s="7"/>
      <c r="V970" s="8"/>
      <c r="W970" s="7"/>
      <c r="X970" s="43"/>
      <c r="Y970" s="43"/>
      <c r="Z970" s="43"/>
    </row>
    <row r="971" ht="15.75" customHeight="1">
      <c r="A971" s="12"/>
      <c r="B971" s="119"/>
      <c r="C971" s="7"/>
      <c r="D971" s="7"/>
      <c r="E971" s="120"/>
      <c r="F971" s="7"/>
      <c r="G971" s="7"/>
      <c r="H971" s="120"/>
      <c r="I971" s="7"/>
      <c r="J971" s="7"/>
      <c r="K971" s="120"/>
      <c r="L971" s="7"/>
      <c r="M971" s="7"/>
      <c r="N971" s="120"/>
      <c r="O971" s="7"/>
      <c r="P971" s="7"/>
      <c r="Q971" s="120"/>
      <c r="R971" s="7"/>
      <c r="S971" s="7"/>
      <c r="T971" s="7"/>
      <c r="U971" s="7"/>
      <c r="V971" s="8"/>
      <c r="W971" s="7"/>
      <c r="X971" s="43"/>
      <c r="Y971" s="43"/>
      <c r="Z971" s="43"/>
    </row>
    <row r="972" ht="15.75" customHeight="1">
      <c r="A972" s="12"/>
      <c r="B972" s="119"/>
      <c r="C972" s="7"/>
      <c r="D972" s="7"/>
      <c r="E972" s="120"/>
      <c r="F972" s="7"/>
      <c r="G972" s="7"/>
      <c r="H972" s="120"/>
      <c r="I972" s="7"/>
      <c r="J972" s="7"/>
      <c r="K972" s="120"/>
      <c r="L972" s="7"/>
      <c r="M972" s="7"/>
      <c r="N972" s="120"/>
      <c r="O972" s="7"/>
      <c r="P972" s="7"/>
      <c r="Q972" s="120"/>
      <c r="R972" s="7"/>
      <c r="S972" s="7"/>
      <c r="T972" s="7"/>
      <c r="U972" s="7"/>
      <c r="V972" s="8"/>
      <c r="W972" s="7"/>
      <c r="X972" s="43"/>
      <c r="Y972" s="43"/>
      <c r="Z972" s="43"/>
    </row>
    <row r="973" ht="15.75" customHeight="1">
      <c r="A973" s="12"/>
      <c r="B973" s="119"/>
      <c r="C973" s="7"/>
      <c r="D973" s="7"/>
      <c r="E973" s="120"/>
      <c r="F973" s="7"/>
      <c r="G973" s="7"/>
      <c r="H973" s="120"/>
      <c r="I973" s="7"/>
      <c r="J973" s="7"/>
      <c r="K973" s="120"/>
      <c r="L973" s="7"/>
      <c r="M973" s="7"/>
      <c r="N973" s="120"/>
      <c r="O973" s="7"/>
      <c r="P973" s="7"/>
      <c r="Q973" s="120"/>
      <c r="R973" s="7"/>
      <c r="S973" s="7"/>
      <c r="T973" s="7"/>
      <c r="U973" s="7"/>
      <c r="V973" s="8"/>
      <c r="W973" s="7"/>
      <c r="X973" s="43"/>
      <c r="Y973" s="43"/>
      <c r="Z973" s="43"/>
    </row>
    <row r="974" ht="15.75" customHeight="1">
      <c r="A974" s="12"/>
      <c r="B974" s="119"/>
      <c r="C974" s="7"/>
      <c r="D974" s="7"/>
      <c r="E974" s="120"/>
      <c r="F974" s="7"/>
      <c r="G974" s="7"/>
      <c r="H974" s="120"/>
      <c r="I974" s="7"/>
      <c r="J974" s="7"/>
      <c r="K974" s="120"/>
      <c r="L974" s="7"/>
      <c r="M974" s="7"/>
      <c r="N974" s="120"/>
      <c r="O974" s="7"/>
      <c r="P974" s="7"/>
      <c r="Q974" s="120"/>
      <c r="R974" s="7"/>
      <c r="S974" s="7"/>
      <c r="T974" s="7"/>
      <c r="U974" s="7"/>
      <c r="V974" s="8"/>
      <c r="W974" s="7"/>
      <c r="X974" s="43"/>
      <c r="Y974" s="43"/>
      <c r="Z974" s="43"/>
    </row>
    <row r="975" ht="15.75" customHeight="1">
      <c r="A975" s="12"/>
      <c r="B975" s="119"/>
      <c r="C975" s="7"/>
      <c r="D975" s="7"/>
      <c r="E975" s="120"/>
      <c r="F975" s="7"/>
      <c r="G975" s="7"/>
      <c r="H975" s="120"/>
      <c r="I975" s="7"/>
      <c r="J975" s="7"/>
      <c r="K975" s="120"/>
      <c r="L975" s="7"/>
      <c r="M975" s="7"/>
      <c r="N975" s="120"/>
      <c r="O975" s="7"/>
      <c r="P975" s="7"/>
      <c r="Q975" s="120"/>
      <c r="R975" s="7"/>
      <c r="S975" s="7"/>
      <c r="T975" s="7"/>
      <c r="U975" s="7"/>
      <c r="V975" s="8"/>
      <c r="W975" s="7"/>
      <c r="X975" s="43"/>
      <c r="Y975" s="43"/>
      <c r="Z975" s="43"/>
    </row>
    <row r="976" ht="15.75" customHeight="1">
      <c r="A976" s="12"/>
      <c r="B976" s="119"/>
      <c r="C976" s="7"/>
      <c r="D976" s="7"/>
      <c r="E976" s="120"/>
      <c r="F976" s="7"/>
      <c r="G976" s="7"/>
      <c r="H976" s="120"/>
      <c r="I976" s="7"/>
      <c r="J976" s="7"/>
      <c r="K976" s="120"/>
      <c r="L976" s="7"/>
      <c r="M976" s="7"/>
      <c r="N976" s="120"/>
      <c r="O976" s="7"/>
      <c r="P976" s="7"/>
      <c r="Q976" s="120"/>
      <c r="R976" s="7"/>
      <c r="S976" s="7"/>
      <c r="T976" s="7"/>
      <c r="U976" s="7"/>
      <c r="V976" s="8"/>
      <c r="W976" s="7"/>
      <c r="X976" s="43"/>
      <c r="Y976" s="43"/>
      <c r="Z976" s="43"/>
    </row>
    <row r="977" ht="15.75" customHeight="1">
      <c r="A977" s="12"/>
      <c r="B977" s="119"/>
      <c r="C977" s="7"/>
      <c r="D977" s="7"/>
      <c r="E977" s="120"/>
      <c r="F977" s="7"/>
      <c r="G977" s="7"/>
      <c r="H977" s="120"/>
      <c r="I977" s="7"/>
      <c r="J977" s="7"/>
      <c r="K977" s="120"/>
      <c r="L977" s="7"/>
      <c r="M977" s="7"/>
      <c r="N977" s="120"/>
      <c r="O977" s="7"/>
      <c r="P977" s="7"/>
      <c r="Q977" s="120"/>
      <c r="R977" s="7"/>
      <c r="S977" s="7"/>
      <c r="T977" s="7"/>
      <c r="U977" s="7"/>
      <c r="V977" s="8"/>
      <c r="W977" s="7"/>
      <c r="X977" s="43"/>
      <c r="Y977" s="43"/>
      <c r="Z977" s="43"/>
    </row>
    <row r="978" ht="15.75" customHeight="1">
      <c r="A978" s="12"/>
      <c r="B978" s="119"/>
      <c r="C978" s="7"/>
      <c r="D978" s="7"/>
      <c r="E978" s="120"/>
      <c r="F978" s="7"/>
      <c r="G978" s="7"/>
      <c r="H978" s="120"/>
      <c r="I978" s="7"/>
      <c r="J978" s="7"/>
      <c r="K978" s="120"/>
      <c r="L978" s="7"/>
      <c r="M978" s="7"/>
      <c r="N978" s="120"/>
      <c r="O978" s="7"/>
      <c r="P978" s="7"/>
      <c r="Q978" s="120"/>
      <c r="R978" s="7"/>
      <c r="S978" s="7"/>
      <c r="T978" s="7"/>
      <c r="U978" s="7"/>
      <c r="V978" s="8"/>
      <c r="W978" s="7"/>
      <c r="X978" s="43"/>
      <c r="Y978" s="43"/>
      <c r="Z978" s="43"/>
    </row>
    <row r="979" ht="15.75" customHeight="1">
      <c r="A979" s="12"/>
      <c r="B979" s="119"/>
      <c r="C979" s="7"/>
      <c r="D979" s="7"/>
      <c r="E979" s="120"/>
      <c r="F979" s="7"/>
      <c r="G979" s="7"/>
      <c r="H979" s="120"/>
      <c r="I979" s="7"/>
      <c r="J979" s="7"/>
      <c r="K979" s="120"/>
      <c r="L979" s="7"/>
      <c r="M979" s="7"/>
      <c r="N979" s="120"/>
      <c r="O979" s="7"/>
      <c r="P979" s="7"/>
      <c r="Q979" s="120"/>
      <c r="R979" s="7"/>
      <c r="S979" s="7"/>
      <c r="T979" s="7"/>
      <c r="U979" s="7"/>
      <c r="V979" s="8"/>
      <c r="W979" s="7"/>
      <c r="X979" s="43"/>
      <c r="Y979" s="43"/>
      <c r="Z979" s="43"/>
    </row>
    <row r="980" ht="15.75" customHeight="1">
      <c r="A980" s="12"/>
      <c r="B980" s="119"/>
      <c r="C980" s="7"/>
      <c r="D980" s="7"/>
      <c r="E980" s="120"/>
      <c r="F980" s="7"/>
      <c r="G980" s="7"/>
      <c r="H980" s="120"/>
      <c r="I980" s="7"/>
      <c r="J980" s="7"/>
      <c r="K980" s="120"/>
      <c r="L980" s="7"/>
      <c r="M980" s="7"/>
      <c r="N980" s="120"/>
      <c r="O980" s="7"/>
      <c r="P980" s="7"/>
      <c r="Q980" s="120"/>
      <c r="R980" s="7"/>
      <c r="S980" s="7"/>
      <c r="T980" s="7"/>
      <c r="U980" s="7"/>
      <c r="V980" s="8"/>
      <c r="W980" s="7"/>
      <c r="X980" s="43"/>
      <c r="Y980" s="43"/>
      <c r="Z980" s="43"/>
    </row>
    <row r="981" ht="15.75" customHeight="1">
      <c r="A981" s="12"/>
      <c r="B981" s="119"/>
      <c r="C981" s="7"/>
      <c r="D981" s="7"/>
      <c r="E981" s="120"/>
      <c r="F981" s="7"/>
      <c r="G981" s="7"/>
      <c r="H981" s="120"/>
      <c r="I981" s="7"/>
      <c r="J981" s="7"/>
      <c r="K981" s="120"/>
      <c r="L981" s="7"/>
      <c r="M981" s="7"/>
      <c r="N981" s="120"/>
      <c r="O981" s="7"/>
      <c r="P981" s="7"/>
      <c r="Q981" s="120"/>
      <c r="R981" s="7"/>
      <c r="S981" s="7"/>
      <c r="T981" s="7"/>
      <c r="U981" s="7"/>
      <c r="V981" s="8"/>
      <c r="W981" s="7"/>
      <c r="X981" s="43"/>
      <c r="Y981" s="43"/>
      <c r="Z981" s="43"/>
    </row>
    <row r="982" ht="15.75" customHeight="1">
      <c r="A982" s="12"/>
      <c r="B982" s="119"/>
      <c r="C982" s="7"/>
      <c r="D982" s="7"/>
      <c r="E982" s="120"/>
      <c r="F982" s="7"/>
      <c r="G982" s="7"/>
      <c r="H982" s="120"/>
      <c r="I982" s="7"/>
      <c r="J982" s="7"/>
      <c r="K982" s="120"/>
      <c r="L982" s="7"/>
      <c r="M982" s="7"/>
      <c r="N982" s="120"/>
      <c r="O982" s="7"/>
      <c r="P982" s="7"/>
      <c r="Q982" s="120"/>
      <c r="R982" s="7"/>
      <c r="S982" s="7"/>
      <c r="T982" s="7"/>
      <c r="U982" s="7"/>
      <c r="V982" s="8"/>
      <c r="W982" s="7"/>
      <c r="X982" s="43"/>
      <c r="Y982" s="43"/>
      <c r="Z982" s="43"/>
    </row>
    <row r="983" ht="15.75" customHeight="1">
      <c r="A983" s="12"/>
      <c r="B983" s="119"/>
      <c r="C983" s="7"/>
      <c r="D983" s="7"/>
      <c r="E983" s="120"/>
      <c r="F983" s="7"/>
      <c r="G983" s="7"/>
      <c r="H983" s="120"/>
      <c r="I983" s="7"/>
      <c r="J983" s="7"/>
      <c r="K983" s="120"/>
      <c r="L983" s="7"/>
      <c r="M983" s="7"/>
      <c r="N983" s="120"/>
      <c r="O983" s="7"/>
      <c r="P983" s="7"/>
      <c r="Q983" s="120"/>
      <c r="R983" s="7"/>
      <c r="S983" s="7"/>
      <c r="T983" s="7"/>
      <c r="U983" s="7"/>
      <c r="V983" s="8"/>
      <c r="W983" s="7"/>
      <c r="X983" s="43"/>
      <c r="Y983" s="43"/>
      <c r="Z983" s="43"/>
    </row>
    <row r="984" ht="15.75" customHeight="1">
      <c r="A984" s="12"/>
      <c r="B984" s="119"/>
      <c r="C984" s="7"/>
      <c r="D984" s="7"/>
      <c r="E984" s="120"/>
      <c r="F984" s="7"/>
      <c r="G984" s="7"/>
      <c r="H984" s="120"/>
      <c r="I984" s="7"/>
      <c r="J984" s="7"/>
      <c r="K984" s="120"/>
      <c r="L984" s="7"/>
      <c r="M984" s="7"/>
      <c r="N984" s="120"/>
      <c r="O984" s="7"/>
      <c r="P984" s="7"/>
      <c r="Q984" s="120"/>
      <c r="R984" s="7"/>
      <c r="S984" s="7"/>
      <c r="T984" s="7"/>
      <c r="U984" s="7"/>
      <c r="V984" s="8"/>
      <c r="W984" s="7"/>
      <c r="X984" s="43"/>
      <c r="Y984" s="43"/>
      <c r="Z984" s="43"/>
    </row>
    <row r="985" ht="15.75" customHeight="1">
      <c r="A985" s="12"/>
      <c r="B985" s="119"/>
      <c r="C985" s="7"/>
      <c r="D985" s="7"/>
      <c r="E985" s="120"/>
      <c r="F985" s="7"/>
      <c r="G985" s="7"/>
      <c r="H985" s="120"/>
      <c r="I985" s="7"/>
      <c r="J985" s="7"/>
      <c r="K985" s="120"/>
      <c r="L985" s="7"/>
      <c r="M985" s="7"/>
      <c r="N985" s="120"/>
      <c r="O985" s="7"/>
      <c r="P985" s="7"/>
      <c r="Q985" s="120"/>
      <c r="R985" s="7"/>
      <c r="S985" s="7"/>
      <c r="T985" s="7"/>
      <c r="U985" s="7"/>
      <c r="V985" s="8"/>
      <c r="W985" s="7"/>
      <c r="X985" s="43"/>
      <c r="Y985" s="43"/>
      <c r="Z985" s="43"/>
    </row>
    <row r="986" ht="15.75" customHeight="1">
      <c r="A986" s="12"/>
      <c r="B986" s="119"/>
      <c r="C986" s="7"/>
      <c r="D986" s="7"/>
      <c r="E986" s="120"/>
      <c r="F986" s="7"/>
      <c r="G986" s="7"/>
      <c r="H986" s="120"/>
      <c r="I986" s="7"/>
      <c r="J986" s="7"/>
      <c r="K986" s="120"/>
      <c r="L986" s="7"/>
      <c r="M986" s="7"/>
      <c r="N986" s="120"/>
      <c r="O986" s="7"/>
      <c r="P986" s="7"/>
      <c r="Q986" s="120"/>
      <c r="R986" s="7"/>
      <c r="S986" s="7"/>
      <c r="T986" s="7"/>
      <c r="U986" s="7"/>
      <c r="V986" s="8"/>
      <c r="W986" s="7"/>
      <c r="X986" s="43"/>
      <c r="Y986" s="43"/>
      <c r="Z986" s="43"/>
    </row>
    <row r="987" ht="15.75" customHeight="1">
      <c r="A987" s="12"/>
      <c r="B987" s="119"/>
      <c r="C987" s="7"/>
      <c r="D987" s="7"/>
      <c r="E987" s="120"/>
      <c r="F987" s="7"/>
      <c r="G987" s="7"/>
      <c r="H987" s="120"/>
      <c r="I987" s="7"/>
      <c r="J987" s="7"/>
      <c r="K987" s="120"/>
      <c r="L987" s="7"/>
      <c r="M987" s="7"/>
      <c r="N987" s="120"/>
      <c r="O987" s="7"/>
      <c r="P987" s="7"/>
      <c r="Q987" s="120"/>
      <c r="R987" s="7"/>
      <c r="S987" s="7"/>
      <c r="T987" s="7"/>
      <c r="U987" s="7"/>
      <c r="V987" s="8"/>
      <c r="W987" s="7"/>
      <c r="X987" s="43"/>
      <c r="Y987" s="43"/>
      <c r="Z987" s="43"/>
    </row>
    <row r="988" ht="15.75" customHeight="1">
      <c r="A988" s="12"/>
      <c r="B988" s="119"/>
      <c r="C988" s="7"/>
      <c r="D988" s="7"/>
      <c r="E988" s="120"/>
      <c r="F988" s="7"/>
      <c r="G988" s="7"/>
      <c r="H988" s="120"/>
      <c r="I988" s="7"/>
      <c r="J988" s="7"/>
      <c r="K988" s="120"/>
      <c r="L988" s="7"/>
      <c r="M988" s="7"/>
      <c r="N988" s="120"/>
      <c r="O988" s="7"/>
      <c r="P988" s="7"/>
      <c r="Q988" s="120"/>
      <c r="R988" s="7"/>
      <c r="S988" s="7"/>
      <c r="T988" s="7"/>
      <c r="U988" s="7"/>
      <c r="V988" s="8"/>
      <c r="W988" s="7"/>
      <c r="X988" s="43"/>
      <c r="Y988" s="43"/>
      <c r="Z988" s="43"/>
    </row>
    <row r="989" ht="15.75" customHeight="1">
      <c r="A989" s="12"/>
      <c r="B989" s="119"/>
      <c r="C989" s="7"/>
      <c r="D989" s="7"/>
      <c r="E989" s="120"/>
      <c r="F989" s="7"/>
      <c r="G989" s="7"/>
      <c r="H989" s="120"/>
      <c r="I989" s="7"/>
      <c r="J989" s="7"/>
      <c r="K989" s="120"/>
      <c r="L989" s="7"/>
      <c r="M989" s="7"/>
      <c r="N989" s="120"/>
      <c r="O989" s="7"/>
      <c r="P989" s="7"/>
      <c r="Q989" s="120"/>
      <c r="R989" s="7"/>
      <c r="S989" s="7"/>
      <c r="T989" s="7"/>
      <c r="U989" s="7"/>
      <c r="V989" s="8"/>
      <c r="W989" s="7"/>
      <c r="X989" s="43"/>
      <c r="Y989" s="43"/>
      <c r="Z989" s="43"/>
    </row>
    <row r="990" ht="15.75" customHeight="1">
      <c r="A990" s="12"/>
      <c r="B990" s="119"/>
      <c r="C990" s="7"/>
      <c r="D990" s="7"/>
      <c r="E990" s="120"/>
      <c r="F990" s="7"/>
      <c r="G990" s="7"/>
      <c r="H990" s="120"/>
      <c r="I990" s="7"/>
      <c r="J990" s="7"/>
      <c r="K990" s="120"/>
      <c r="L990" s="7"/>
      <c r="M990" s="7"/>
      <c r="N990" s="120"/>
      <c r="O990" s="7"/>
      <c r="P990" s="7"/>
      <c r="Q990" s="120"/>
      <c r="R990" s="7"/>
      <c r="S990" s="7"/>
      <c r="T990" s="7"/>
      <c r="U990" s="7"/>
      <c r="V990" s="8"/>
      <c r="W990" s="7"/>
      <c r="X990" s="43"/>
      <c r="Y990" s="43"/>
      <c r="Z990" s="43"/>
    </row>
    <row r="991" ht="15.75" customHeight="1">
      <c r="A991" s="12"/>
      <c r="B991" s="119"/>
      <c r="C991" s="7"/>
      <c r="D991" s="7"/>
      <c r="E991" s="120"/>
      <c r="F991" s="7"/>
      <c r="G991" s="7"/>
      <c r="H991" s="120"/>
      <c r="I991" s="7"/>
      <c r="J991" s="7"/>
      <c r="K991" s="120"/>
      <c r="L991" s="7"/>
      <c r="M991" s="7"/>
      <c r="N991" s="120"/>
      <c r="O991" s="7"/>
      <c r="P991" s="7"/>
      <c r="Q991" s="120"/>
      <c r="R991" s="7"/>
      <c r="S991" s="7"/>
      <c r="T991" s="7"/>
      <c r="U991" s="7"/>
      <c r="V991" s="8"/>
      <c r="W991" s="7"/>
      <c r="X991" s="43"/>
      <c r="Y991" s="43"/>
      <c r="Z991" s="43"/>
    </row>
    <row r="992" ht="15.75" customHeight="1">
      <c r="A992" s="12"/>
      <c r="B992" s="119"/>
      <c r="C992" s="7"/>
      <c r="D992" s="7"/>
      <c r="E992" s="120"/>
      <c r="F992" s="7"/>
      <c r="G992" s="7"/>
      <c r="H992" s="120"/>
      <c r="I992" s="7"/>
      <c r="J992" s="7"/>
      <c r="K992" s="120"/>
      <c r="L992" s="7"/>
      <c r="M992" s="7"/>
      <c r="N992" s="120"/>
      <c r="O992" s="7"/>
      <c r="P992" s="7"/>
      <c r="Q992" s="120"/>
      <c r="R992" s="7"/>
      <c r="S992" s="7"/>
      <c r="T992" s="7"/>
      <c r="U992" s="7"/>
      <c r="V992" s="8"/>
      <c r="W992" s="7"/>
      <c r="X992" s="43"/>
      <c r="Y992" s="43"/>
      <c r="Z992" s="43"/>
    </row>
    <row r="993" ht="15.75" customHeight="1">
      <c r="A993" s="12"/>
      <c r="B993" s="119"/>
      <c r="C993" s="7"/>
      <c r="D993" s="7"/>
      <c r="E993" s="120"/>
      <c r="F993" s="7"/>
      <c r="G993" s="7"/>
      <c r="H993" s="120"/>
      <c r="I993" s="7"/>
      <c r="J993" s="7"/>
      <c r="K993" s="120"/>
      <c r="L993" s="7"/>
      <c r="M993" s="7"/>
      <c r="N993" s="120"/>
      <c r="O993" s="7"/>
      <c r="P993" s="7"/>
      <c r="Q993" s="120"/>
      <c r="R993" s="7"/>
      <c r="S993" s="7"/>
      <c r="T993" s="7"/>
      <c r="U993" s="7"/>
      <c r="V993" s="8"/>
      <c r="W993" s="7"/>
      <c r="X993" s="43"/>
      <c r="Y993" s="43"/>
      <c r="Z993" s="43"/>
    </row>
    <row r="994" ht="15.75" customHeight="1">
      <c r="A994" s="12"/>
      <c r="B994" s="119"/>
      <c r="C994" s="7"/>
      <c r="D994" s="7"/>
      <c r="E994" s="120"/>
      <c r="F994" s="7"/>
      <c r="G994" s="7"/>
      <c r="H994" s="120"/>
      <c r="I994" s="7"/>
      <c r="J994" s="7"/>
      <c r="K994" s="120"/>
      <c r="L994" s="7"/>
      <c r="M994" s="7"/>
      <c r="N994" s="120"/>
      <c r="O994" s="7"/>
      <c r="P994" s="7"/>
      <c r="Q994" s="120"/>
      <c r="R994" s="7"/>
      <c r="S994" s="7"/>
      <c r="T994" s="7"/>
      <c r="U994" s="7"/>
      <c r="V994" s="8"/>
      <c r="W994" s="7"/>
      <c r="X994" s="43"/>
      <c r="Y994" s="43"/>
      <c r="Z994" s="43"/>
    </row>
    <row r="995" ht="15.75" customHeight="1">
      <c r="A995" s="12"/>
      <c r="B995" s="119"/>
      <c r="C995" s="7"/>
      <c r="D995" s="7"/>
      <c r="E995" s="120"/>
      <c r="F995" s="7"/>
      <c r="G995" s="7"/>
      <c r="H995" s="120"/>
      <c r="I995" s="7"/>
      <c r="J995" s="7"/>
      <c r="K995" s="120"/>
      <c r="L995" s="7"/>
      <c r="M995" s="7"/>
      <c r="N995" s="120"/>
      <c r="O995" s="7"/>
      <c r="P995" s="7"/>
      <c r="Q995" s="120"/>
      <c r="R995" s="7"/>
      <c r="S995" s="7"/>
      <c r="T995" s="7"/>
      <c r="U995" s="7"/>
      <c r="V995" s="8"/>
      <c r="W995" s="7"/>
      <c r="X995" s="43"/>
      <c r="Y995" s="43"/>
      <c r="Z995" s="43"/>
    </row>
    <row r="996" ht="15.75" customHeight="1">
      <c r="A996" s="12"/>
      <c r="B996" s="119"/>
      <c r="C996" s="7"/>
      <c r="D996" s="7"/>
      <c r="E996" s="120"/>
      <c r="F996" s="7"/>
      <c r="G996" s="7"/>
      <c r="H996" s="120"/>
      <c r="I996" s="7"/>
      <c r="J996" s="7"/>
      <c r="K996" s="120"/>
      <c r="L996" s="7"/>
      <c r="M996" s="7"/>
      <c r="N996" s="120"/>
      <c r="O996" s="7"/>
      <c r="P996" s="7"/>
      <c r="Q996" s="120"/>
      <c r="R996" s="7"/>
      <c r="S996" s="7"/>
      <c r="T996" s="7"/>
      <c r="U996" s="7"/>
      <c r="V996" s="8"/>
      <c r="W996" s="7"/>
      <c r="X996" s="43"/>
      <c r="Y996" s="43"/>
      <c r="Z996" s="43"/>
    </row>
    <row r="997" ht="15.75" customHeight="1">
      <c r="A997" s="12"/>
      <c r="B997" s="119"/>
      <c r="C997" s="7"/>
      <c r="D997" s="7"/>
      <c r="E997" s="120"/>
      <c r="F997" s="7"/>
      <c r="G997" s="7"/>
      <c r="H997" s="120"/>
      <c r="I997" s="7"/>
      <c r="J997" s="7"/>
      <c r="K997" s="120"/>
      <c r="L997" s="7"/>
      <c r="M997" s="7"/>
      <c r="N997" s="120"/>
      <c r="O997" s="7"/>
      <c r="P997" s="7"/>
      <c r="Q997" s="120"/>
      <c r="R997" s="7"/>
      <c r="S997" s="7"/>
      <c r="T997" s="7"/>
      <c r="U997" s="7"/>
      <c r="V997" s="8"/>
      <c r="W997" s="7"/>
      <c r="X997" s="43"/>
      <c r="Y997" s="43"/>
      <c r="Z997" s="43"/>
    </row>
    <row r="998" ht="15.75" customHeight="1">
      <c r="A998" s="12"/>
      <c r="B998" s="119"/>
      <c r="C998" s="7"/>
      <c r="D998" s="7"/>
      <c r="E998" s="120"/>
      <c r="F998" s="7"/>
      <c r="G998" s="7"/>
      <c r="H998" s="120"/>
      <c r="I998" s="7"/>
      <c r="J998" s="7"/>
      <c r="K998" s="120"/>
      <c r="L998" s="7"/>
      <c r="M998" s="7"/>
      <c r="N998" s="120"/>
      <c r="O998" s="7"/>
      <c r="P998" s="7"/>
      <c r="Q998" s="120"/>
      <c r="R998" s="7"/>
      <c r="S998" s="7"/>
      <c r="T998" s="7"/>
      <c r="U998" s="7"/>
      <c r="V998" s="8"/>
      <c r="W998" s="7"/>
      <c r="X998" s="43"/>
      <c r="Y998" s="43"/>
      <c r="Z998" s="43"/>
    </row>
    <row r="999" ht="15.75" customHeight="1">
      <c r="A999" s="12"/>
      <c r="B999" s="119"/>
      <c r="C999" s="7"/>
      <c r="D999" s="7"/>
      <c r="E999" s="120"/>
      <c r="F999" s="7"/>
      <c r="G999" s="7"/>
      <c r="H999" s="120"/>
      <c r="I999" s="7"/>
      <c r="J999" s="7"/>
      <c r="K999" s="120"/>
      <c r="L999" s="7"/>
      <c r="M999" s="7"/>
      <c r="N999" s="120"/>
      <c r="O999" s="7"/>
      <c r="P999" s="7"/>
      <c r="Q999" s="120"/>
      <c r="R999" s="7"/>
      <c r="S999" s="7"/>
      <c r="T999" s="7"/>
      <c r="U999" s="7"/>
      <c r="V999" s="8"/>
      <c r="W999" s="7"/>
      <c r="X999" s="43"/>
      <c r="Y999" s="43"/>
      <c r="Z999" s="43"/>
    </row>
    <row r="1000" ht="15.75" customHeight="1">
      <c r="A1000" s="12"/>
      <c r="B1000" s="119"/>
      <c r="C1000" s="7"/>
      <c r="D1000" s="7"/>
      <c r="E1000" s="120"/>
      <c r="F1000" s="7"/>
      <c r="G1000" s="7"/>
      <c r="H1000" s="120"/>
      <c r="I1000" s="7"/>
      <c r="J1000" s="7"/>
      <c r="K1000" s="120"/>
      <c r="L1000" s="7"/>
      <c r="M1000" s="7"/>
      <c r="N1000" s="120"/>
      <c r="O1000" s="7"/>
      <c r="P1000" s="7"/>
      <c r="Q1000" s="120"/>
      <c r="R1000" s="7"/>
      <c r="S1000" s="7"/>
      <c r="T1000" s="7"/>
      <c r="U1000" s="7"/>
      <c r="V1000" s="8"/>
      <c r="W1000" s="7"/>
      <c r="X1000" s="43"/>
      <c r="Y1000" s="43"/>
      <c r="Z1000" s="43"/>
    </row>
  </sheetData>
  <autoFilter ref="$A$6:$Y$302"/>
  <mergeCells count="9">
    <mergeCell ref="T297:U297"/>
    <mergeCell ref="V301:W301"/>
    <mergeCell ref="A3:V3"/>
    <mergeCell ref="E5:G5"/>
    <mergeCell ref="H5:J5"/>
    <mergeCell ref="K5:M5"/>
    <mergeCell ref="N5:P5"/>
    <mergeCell ref="Q5:S5"/>
    <mergeCell ref="A297:D297"/>
  </mergeCell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0"/>
  <cols>
    <col customWidth="1" min="1" max="1" width="3.63"/>
    <col customWidth="1" min="2" max="2" width="8.5"/>
    <col customWidth="1" min="3" max="3" width="14.5"/>
    <col customWidth="1" min="4" max="4" width="4.63"/>
    <col customWidth="1" min="5" max="5" width="4.38"/>
    <col customWidth="1" min="6" max="6" width="18.0"/>
    <col customWidth="1" min="7" max="7" width="2.63"/>
    <col customWidth="1" min="8" max="8" width="4.5"/>
    <col customWidth="1" min="9" max="9" width="18.38"/>
    <col customWidth="1" min="10" max="10" width="2.63"/>
    <col customWidth="1" min="11" max="11" width="4.5"/>
    <col customWidth="1" min="12" max="12" width="18.38"/>
    <col customWidth="1" min="13" max="13" width="2.63"/>
    <col customWidth="1" min="14" max="14" width="4.63"/>
    <col customWidth="1" min="15" max="15" width="18.0"/>
    <col customWidth="1" min="16" max="16" width="2.63"/>
    <col customWidth="1" min="17" max="17" width="4.5"/>
    <col customWidth="1" min="18" max="18" width="18.0"/>
    <col customWidth="1" min="19" max="19" width="2.63"/>
    <col customWidth="1" min="20" max="20" width="4.5"/>
    <col customWidth="1" min="21" max="22" width="3.63"/>
    <col customWidth="1" min="23" max="23" width="5.63"/>
    <col customWidth="1" min="24" max="24" width="7.38"/>
    <col customWidth="1" min="25" max="26" width="14.5"/>
  </cols>
  <sheetData>
    <row r="1" ht="17.25" customHeight="1">
      <c r="A1" s="1" t="s">
        <v>0</v>
      </c>
      <c r="B1" s="2"/>
      <c r="C1" s="2"/>
      <c r="D1" s="3"/>
      <c r="E1" s="3"/>
      <c r="F1" s="4"/>
      <c r="G1" s="5"/>
      <c r="H1" s="5"/>
      <c r="I1" s="4"/>
      <c r="J1" s="5"/>
      <c r="K1" s="5"/>
      <c r="L1" s="4"/>
      <c r="M1" s="5"/>
      <c r="N1" s="5"/>
      <c r="O1" s="4"/>
      <c r="P1" s="5"/>
      <c r="Q1" s="5"/>
      <c r="R1" s="4"/>
      <c r="S1" s="5"/>
      <c r="T1" s="5"/>
      <c r="U1" s="5"/>
      <c r="V1" s="5"/>
      <c r="W1" s="6"/>
      <c r="X1" s="7"/>
      <c r="Y1" s="8"/>
      <c r="Z1" s="8"/>
    </row>
    <row r="2" ht="3.0" customHeight="1">
      <c r="A2" s="1"/>
      <c r="B2" s="2"/>
      <c r="C2" s="2"/>
      <c r="D2" s="3"/>
      <c r="E2" s="3"/>
      <c r="F2" s="4"/>
      <c r="G2" s="5"/>
      <c r="H2" s="5"/>
      <c r="I2" s="4"/>
      <c r="J2" s="5"/>
      <c r="K2" s="5"/>
      <c r="L2" s="4"/>
      <c r="M2" s="5"/>
      <c r="N2" s="5"/>
      <c r="O2" s="4"/>
      <c r="P2" s="5"/>
      <c r="Q2" s="5"/>
      <c r="R2" s="4"/>
      <c r="S2" s="5"/>
      <c r="T2" s="5"/>
      <c r="U2" s="5"/>
      <c r="V2" s="5"/>
      <c r="W2" s="6"/>
      <c r="X2" s="7"/>
      <c r="Y2" s="8"/>
      <c r="Z2" s="8"/>
    </row>
    <row r="3" ht="21.75" customHeight="1">
      <c r="A3" s="9" t="s">
        <v>1348</v>
      </c>
      <c r="B3" s="10"/>
      <c r="C3" s="10"/>
      <c r="D3" s="10"/>
      <c r="E3" s="10"/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10"/>
      <c r="U3" s="10"/>
      <c r="V3" s="10"/>
      <c r="W3" s="11"/>
      <c r="X3" s="7"/>
      <c r="Y3" s="8"/>
      <c r="Z3" s="8"/>
    </row>
    <row r="4" ht="3.75" customHeight="1">
      <c r="A4" s="12"/>
      <c r="B4" s="13"/>
      <c r="C4" s="13"/>
      <c r="D4" s="12"/>
      <c r="E4" s="12"/>
      <c r="F4" s="14"/>
      <c r="G4" s="12"/>
      <c r="H4" s="12"/>
      <c r="I4" s="14"/>
      <c r="J4" s="12"/>
      <c r="K4" s="12"/>
      <c r="L4" s="14"/>
      <c r="M4" s="12"/>
      <c r="N4" s="12"/>
      <c r="O4" s="14"/>
      <c r="P4" s="12"/>
      <c r="Q4" s="12"/>
      <c r="R4" s="14"/>
      <c r="S4" s="12"/>
      <c r="T4" s="12"/>
      <c r="U4" s="12"/>
      <c r="V4" s="12"/>
      <c r="W4" s="15"/>
      <c r="X4" s="16"/>
      <c r="Y4" s="8"/>
      <c r="Z4" s="8"/>
    </row>
    <row r="5" ht="27.0" customHeight="1">
      <c r="A5" s="121" t="s">
        <v>2</v>
      </c>
      <c r="B5" s="121" t="s">
        <v>3</v>
      </c>
      <c r="C5" s="121" t="s">
        <v>1349</v>
      </c>
      <c r="D5" s="122" t="s">
        <v>4</v>
      </c>
      <c r="E5" s="122" t="s">
        <v>5</v>
      </c>
      <c r="F5" s="19" t="s">
        <v>6</v>
      </c>
      <c r="G5" s="20"/>
      <c r="H5" s="21"/>
      <c r="I5" s="22" t="s">
        <v>7</v>
      </c>
      <c r="J5" s="23"/>
      <c r="K5" s="24"/>
      <c r="L5" s="19" t="s">
        <v>8</v>
      </c>
      <c r="M5" s="20"/>
      <c r="N5" s="21"/>
      <c r="O5" s="22" t="s">
        <v>9</v>
      </c>
      <c r="P5" s="23"/>
      <c r="Q5" s="24"/>
      <c r="R5" s="19" t="s">
        <v>10</v>
      </c>
      <c r="S5" s="20"/>
      <c r="T5" s="21"/>
      <c r="U5" s="123" t="s">
        <v>11</v>
      </c>
      <c r="V5" s="123" t="s">
        <v>12</v>
      </c>
      <c r="W5" s="123" t="s">
        <v>13</v>
      </c>
      <c r="X5" s="16"/>
      <c r="Y5" s="8"/>
      <c r="Z5" s="8"/>
    </row>
    <row r="6" ht="24.75" customHeight="1">
      <c r="A6" s="124"/>
      <c r="B6" s="124"/>
      <c r="C6" s="124"/>
      <c r="D6" s="124"/>
      <c r="E6" s="124"/>
      <c r="F6" s="28" t="s">
        <v>14</v>
      </c>
      <c r="G6" s="29" t="s">
        <v>15</v>
      </c>
      <c r="H6" s="29" t="s">
        <v>16</v>
      </c>
      <c r="I6" s="30" t="s">
        <v>14</v>
      </c>
      <c r="J6" s="31" t="s">
        <v>15</v>
      </c>
      <c r="K6" s="29" t="s">
        <v>16</v>
      </c>
      <c r="L6" s="28" t="s">
        <v>14</v>
      </c>
      <c r="M6" s="29" t="s">
        <v>15</v>
      </c>
      <c r="N6" s="29" t="s">
        <v>16</v>
      </c>
      <c r="O6" s="30" t="s">
        <v>14</v>
      </c>
      <c r="P6" s="31" t="s">
        <v>15</v>
      </c>
      <c r="Q6" s="29" t="s">
        <v>16</v>
      </c>
      <c r="R6" s="28" t="s">
        <v>14</v>
      </c>
      <c r="S6" s="29" t="s">
        <v>15</v>
      </c>
      <c r="T6" s="29" t="s">
        <v>16</v>
      </c>
      <c r="U6" s="124"/>
      <c r="V6" s="124"/>
      <c r="W6" s="124"/>
      <c r="X6" s="16"/>
      <c r="Y6" s="8"/>
      <c r="Z6" s="8"/>
    </row>
    <row r="7" ht="15.75" customHeight="1">
      <c r="A7" s="33">
        <v>1.0</v>
      </c>
      <c r="B7" s="125" t="s">
        <v>17</v>
      </c>
      <c r="C7" s="125" t="s">
        <v>1350</v>
      </c>
      <c r="D7" s="35" t="s">
        <v>18</v>
      </c>
      <c r="E7" s="36" t="s">
        <v>19</v>
      </c>
      <c r="F7" s="37" t="s">
        <v>20</v>
      </c>
      <c r="G7" s="38">
        <v>3.0</v>
      </c>
      <c r="H7" s="39">
        <f t="shared" ref="H7:H8" si="1">G7*40/60</f>
        <v>2</v>
      </c>
      <c r="I7" s="37" t="s">
        <v>21</v>
      </c>
      <c r="J7" s="38">
        <v>4.0</v>
      </c>
      <c r="K7" s="39">
        <f t="shared" ref="K7:K8" si="2">J7*40/60</f>
        <v>2.666666667</v>
      </c>
      <c r="L7" s="37" t="s">
        <v>22</v>
      </c>
      <c r="M7" s="38">
        <v>4.0</v>
      </c>
      <c r="N7" s="39">
        <f t="shared" ref="N7:N8" si="3">M7*40/60</f>
        <v>2.666666667</v>
      </c>
      <c r="O7" s="37" t="s">
        <v>23</v>
      </c>
      <c r="P7" s="38">
        <v>4.0</v>
      </c>
      <c r="Q7" s="39">
        <f t="shared" ref="Q7:Q8" si="4">P7*40/60</f>
        <v>2.666666667</v>
      </c>
      <c r="R7" s="37" t="s">
        <v>24</v>
      </c>
      <c r="S7" s="38">
        <v>4.0</v>
      </c>
      <c r="T7" s="39">
        <f t="shared" ref="T7:T8" si="5">S7*40/60</f>
        <v>2.666666667</v>
      </c>
      <c r="U7" s="40">
        <f t="shared" ref="U7:U8" si="6">G7+J7+M7+P7+S7</f>
        <v>19</v>
      </c>
      <c r="V7" s="126">
        <f>U7+U8</f>
        <v>36</v>
      </c>
      <c r="W7" s="127">
        <f>H7+H8+K7+K8+N7+N8+Q7+Q8+T7+T8</f>
        <v>24</v>
      </c>
      <c r="X7" s="16"/>
      <c r="Y7" s="43"/>
      <c r="Z7" s="43"/>
    </row>
    <row r="8" ht="15.75" customHeight="1">
      <c r="A8" s="128"/>
      <c r="B8" s="128"/>
      <c r="C8" s="124"/>
      <c r="D8" s="46">
        <v>1992.0</v>
      </c>
      <c r="E8" s="47" t="s">
        <v>25</v>
      </c>
      <c r="F8" s="48" t="s">
        <v>26</v>
      </c>
      <c r="G8" s="49">
        <v>3.0</v>
      </c>
      <c r="H8" s="50">
        <f t="shared" si="1"/>
        <v>2</v>
      </c>
      <c r="I8" s="48" t="s">
        <v>27</v>
      </c>
      <c r="J8" s="49">
        <v>4.0</v>
      </c>
      <c r="K8" s="50">
        <f t="shared" si="2"/>
        <v>2.666666667</v>
      </c>
      <c r="L8" s="48" t="s">
        <v>28</v>
      </c>
      <c r="M8" s="49">
        <v>3.0</v>
      </c>
      <c r="N8" s="50">
        <f t="shared" si="3"/>
        <v>2</v>
      </c>
      <c r="O8" s="48" t="s">
        <v>29</v>
      </c>
      <c r="P8" s="49">
        <v>4.0</v>
      </c>
      <c r="Q8" s="50">
        <f t="shared" si="4"/>
        <v>2.666666667</v>
      </c>
      <c r="R8" s="48" t="s">
        <v>30</v>
      </c>
      <c r="S8" s="49">
        <v>3.0</v>
      </c>
      <c r="T8" s="50">
        <f t="shared" si="5"/>
        <v>2</v>
      </c>
      <c r="U8" s="51">
        <f t="shared" si="6"/>
        <v>17</v>
      </c>
      <c r="V8" s="124"/>
      <c r="W8" s="124"/>
      <c r="X8" s="16"/>
      <c r="Y8" s="43"/>
      <c r="Z8" s="43"/>
    </row>
    <row r="9" ht="15.75" customHeight="1">
      <c r="A9" s="128"/>
      <c r="B9" s="128"/>
      <c r="C9" s="129" t="s">
        <v>1351</v>
      </c>
      <c r="D9" s="130"/>
      <c r="E9" s="131"/>
      <c r="F9" s="132">
        <v>7.0</v>
      </c>
      <c r="G9" s="129"/>
      <c r="H9" s="133"/>
      <c r="I9" s="132">
        <v>7.0</v>
      </c>
      <c r="J9" s="129"/>
      <c r="K9" s="133"/>
      <c r="L9" s="132">
        <v>7.0</v>
      </c>
      <c r="M9" s="129"/>
      <c r="N9" s="133"/>
      <c r="O9" s="132">
        <v>7.0</v>
      </c>
      <c r="P9" s="129"/>
      <c r="Q9" s="133"/>
      <c r="R9" s="132">
        <v>7.0</v>
      </c>
      <c r="S9" s="129"/>
      <c r="T9" s="133"/>
      <c r="U9" s="134">
        <f t="shared" ref="U9:U10" si="7">(F9+I9+L9+O9+R9)*2</f>
        <v>70</v>
      </c>
      <c r="V9" s="135">
        <v>20000.0</v>
      </c>
      <c r="W9" s="136"/>
      <c r="X9" s="137" t="s">
        <v>1352</v>
      </c>
      <c r="Y9" s="43"/>
      <c r="Z9" s="43"/>
    </row>
    <row r="10" ht="15.75" customHeight="1">
      <c r="A10" s="128"/>
      <c r="B10" s="128"/>
      <c r="C10" s="138" t="s">
        <v>1353</v>
      </c>
      <c r="D10" s="139"/>
      <c r="E10" s="140"/>
      <c r="F10" s="141">
        <v>7.0</v>
      </c>
      <c r="G10" s="138"/>
      <c r="H10" s="142"/>
      <c r="I10" s="141">
        <v>7.0</v>
      </c>
      <c r="J10" s="138"/>
      <c r="K10" s="142"/>
      <c r="L10" s="141">
        <v>7.0</v>
      </c>
      <c r="M10" s="138"/>
      <c r="N10" s="142"/>
      <c r="O10" s="141">
        <v>7.0</v>
      </c>
      <c r="P10" s="138"/>
      <c r="Q10" s="142"/>
      <c r="R10" s="141">
        <v>7.0</v>
      </c>
      <c r="S10" s="138"/>
      <c r="T10" s="142"/>
      <c r="U10" s="143">
        <f t="shared" si="7"/>
        <v>70</v>
      </c>
      <c r="V10" s="144">
        <f>(U9+U10)*V9*4/100</f>
        <v>112000</v>
      </c>
      <c r="W10" s="145"/>
      <c r="X10" s="137" t="s">
        <v>1354</v>
      </c>
      <c r="Y10" s="43"/>
      <c r="Z10" s="43"/>
    </row>
    <row r="11" ht="15.75" customHeight="1">
      <c r="A11" s="124"/>
      <c r="B11" s="124"/>
      <c r="C11" s="146" t="s">
        <v>1355</v>
      </c>
      <c r="D11" s="147"/>
      <c r="E11" s="148"/>
      <c r="F11" s="149"/>
      <c r="G11" s="146"/>
      <c r="H11" s="150"/>
      <c r="I11" s="151"/>
      <c r="J11" s="146"/>
      <c r="K11" s="150"/>
      <c r="L11" s="151"/>
      <c r="M11" s="146"/>
      <c r="N11" s="150"/>
      <c r="O11" s="151"/>
      <c r="P11" s="146"/>
      <c r="Q11" s="150"/>
      <c r="R11" s="151"/>
      <c r="S11" s="146"/>
      <c r="T11" s="150"/>
      <c r="U11" s="152">
        <f>F11+I11+L11+O11+R11</f>
        <v>0</v>
      </c>
      <c r="V11" s="153">
        <f>U11*23000</f>
        <v>0</v>
      </c>
      <c r="W11" s="21"/>
      <c r="X11" s="16"/>
      <c r="Y11" s="43"/>
      <c r="Z11" s="43"/>
    </row>
    <row r="12" ht="24.75" customHeight="1">
      <c r="A12" s="33">
        <v>2.0</v>
      </c>
      <c r="B12" s="125" t="s">
        <v>31</v>
      </c>
      <c r="C12" s="125" t="s">
        <v>1356</v>
      </c>
      <c r="D12" s="54"/>
      <c r="E12" s="36" t="s">
        <v>19</v>
      </c>
      <c r="F12" s="37" t="s">
        <v>32</v>
      </c>
      <c r="G12" s="38">
        <v>3.0</v>
      </c>
      <c r="H12" s="39">
        <f t="shared" ref="H12:H13" si="8">G12*40/60</f>
        <v>2</v>
      </c>
      <c r="I12" s="37" t="s">
        <v>33</v>
      </c>
      <c r="J12" s="38">
        <v>4.0</v>
      </c>
      <c r="K12" s="39">
        <f t="shared" ref="K12:K13" si="9">J12*40/60</f>
        <v>2.666666667</v>
      </c>
      <c r="L12" s="37" t="s">
        <v>34</v>
      </c>
      <c r="M12" s="38">
        <v>4.0</v>
      </c>
      <c r="N12" s="39">
        <f t="shared" ref="N12:N13" si="10">M12*40/60</f>
        <v>2.666666667</v>
      </c>
      <c r="O12" s="55" t="s">
        <v>35</v>
      </c>
      <c r="P12" s="38"/>
      <c r="Q12" s="39">
        <f t="shared" ref="Q12:Q13" si="11">P12*40/60</f>
        <v>0</v>
      </c>
      <c r="R12" s="37" t="s">
        <v>1357</v>
      </c>
      <c r="S12" s="38">
        <v>4.0</v>
      </c>
      <c r="T12" s="39">
        <f t="shared" ref="T12:T13" si="12">S12*40/60</f>
        <v>2.666666667</v>
      </c>
      <c r="U12" s="40">
        <f t="shared" ref="U12:U13" si="13">G12+J12+M12+P12+S12</f>
        <v>15</v>
      </c>
      <c r="V12" s="126">
        <f>U12+U13</f>
        <v>26</v>
      </c>
      <c r="W12" s="127">
        <f>H12+H13+K12+K13+N12+N13+Q12+Q13+T12+T13</f>
        <v>17.33333333</v>
      </c>
      <c r="X12" s="16"/>
      <c r="Y12" s="43"/>
      <c r="Z12" s="43"/>
    </row>
    <row r="13" ht="15.75" customHeight="1">
      <c r="A13" s="128"/>
      <c r="B13" s="128"/>
      <c r="C13" s="124"/>
      <c r="D13" s="58"/>
      <c r="E13" s="47" t="s">
        <v>25</v>
      </c>
      <c r="F13" s="48" t="s">
        <v>37</v>
      </c>
      <c r="G13" s="49">
        <v>4.0</v>
      </c>
      <c r="H13" s="50">
        <f t="shared" si="8"/>
        <v>2.666666667</v>
      </c>
      <c r="I13" s="59" t="s">
        <v>35</v>
      </c>
      <c r="J13" s="49"/>
      <c r="K13" s="50">
        <f t="shared" si="9"/>
        <v>0</v>
      </c>
      <c r="L13" s="48" t="s">
        <v>38</v>
      </c>
      <c r="M13" s="49">
        <v>3.0</v>
      </c>
      <c r="N13" s="50">
        <f t="shared" si="10"/>
        <v>2</v>
      </c>
      <c r="O13" s="48" t="s">
        <v>1358</v>
      </c>
      <c r="P13" s="49"/>
      <c r="Q13" s="50">
        <f t="shared" si="11"/>
        <v>0</v>
      </c>
      <c r="R13" s="48" t="s">
        <v>40</v>
      </c>
      <c r="S13" s="49">
        <v>4.0</v>
      </c>
      <c r="T13" s="50">
        <f t="shared" si="12"/>
        <v>2.666666667</v>
      </c>
      <c r="U13" s="51">
        <f t="shared" si="13"/>
        <v>11</v>
      </c>
      <c r="V13" s="124"/>
      <c r="W13" s="124"/>
      <c r="X13" s="16"/>
      <c r="Y13" s="43"/>
      <c r="Z13" s="43"/>
    </row>
    <row r="14" ht="15.75" customHeight="1">
      <c r="A14" s="128"/>
      <c r="B14" s="128"/>
      <c r="C14" s="129" t="s">
        <v>1351</v>
      </c>
      <c r="D14" s="130"/>
      <c r="E14" s="131"/>
      <c r="F14" s="132">
        <v>4.0</v>
      </c>
      <c r="G14" s="129"/>
      <c r="H14" s="133"/>
      <c r="I14" s="132">
        <v>4.0</v>
      </c>
      <c r="J14" s="129"/>
      <c r="K14" s="133"/>
      <c r="L14" s="132">
        <v>4.0</v>
      </c>
      <c r="M14" s="129"/>
      <c r="N14" s="133"/>
      <c r="O14" s="132"/>
      <c r="P14" s="129"/>
      <c r="Q14" s="133"/>
      <c r="R14" s="132">
        <v>2.0</v>
      </c>
      <c r="S14" s="129"/>
      <c r="T14" s="133"/>
      <c r="U14" s="134">
        <f t="shared" ref="U14:U15" si="14">(F14+I14+L14+O14+R14)*2</f>
        <v>28</v>
      </c>
      <c r="V14" s="135">
        <v>20000.0</v>
      </c>
      <c r="W14" s="136"/>
      <c r="X14" s="137" t="s">
        <v>1352</v>
      </c>
      <c r="Y14" s="43"/>
      <c r="Z14" s="43"/>
    </row>
    <row r="15" ht="15.75" customHeight="1">
      <c r="A15" s="128"/>
      <c r="B15" s="128"/>
      <c r="C15" s="138" t="s">
        <v>1353</v>
      </c>
      <c r="D15" s="139"/>
      <c r="E15" s="140"/>
      <c r="F15" s="141">
        <v>1.0</v>
      </c>
      <c r="G15" s="138"/>
      <c r="H15" s="142"/>
      <c r="I15" s="141"/>
      <c r="J15" s="138"/>
      <c r="K15" s="142"/>
      <c r="L15" s="141">
        <v>4.0</v>
      </c>
      <c r="M15" s="138"/>
      <c r="N15" s="142"/>
      <c r="O15" s="141">
        <v>0.5</v>
      </c>
      <c r="P15" s="138"/>
      <c r="Q15" s="142"/>
      <c r="R15" s="141">
        <v>2.0</v>
      </c>
      <c r="S15" s="138"/>
      <c r="T15" s="142"/>
      <c r="U15" s="143">
        <f t="shared" si="14"/>
        <v>15</v>
      </c>
      <c r="V15" s="144">
        <f>(U14+U15)*V14*4/100</f>
        <v>34400</v>
      </c>
      <c r="W15" s="145"/>
      <c r="X15" s="137" t="s">
        <v>1354</v>
      </c>
      <c r="Y15" s="43"/>
      <c r="Z15" s="43"/>
    </row>
    <row r="16" ht="15.75" customHeight="1">
      <c r="A16" s="124"/>
      <c r="B16" s="124"/>
      <c r="C16" s="146" t="s">
        <v>1355</v>
      </c>
      <c r="D16" s="147"/>
      <c r="E16" s="148"/>
      <c r="F16" s="149"/>
      <c r="G16" s="146"/>
      <c r="H16" s="150"/>
      <c r="I16" s="151"/>
      <c r="J16" s="146"/>
      <c r="K16" s="150"/>
      <c r="L16" s="151"/>
      <c r="M16" s="146"/>
      <c r="N16" s="150"/>
      <c r="O16" s="151"/>
      <c r="P16" s="146"/>
      <c r="Q16" s="150"/>
      <c r="R16" s="151"/>
      <c r="S16" s="146"/>
      <c r="T16" s="150"/>
      <c r="U16" s="152">
        <f>F16+I16+L16+O16+R16</f>
        <v>0</v>
      </c>
      <c r="V16" s="153">
        <f>U16*23000</f>
        <v>0</v>
      </c>
      <c r="W16" s="21"/>
      <c r="X16" s="16"/>
      <c r="Y16" s="43"/>
      <c r="Z16" s="43"/>
    </row>
    <row r="17" ht="24.75" customHeight="1">
      <c r="A17" s="33">
        <v>3.0</v>
      </c>
      <c r="B17" s="125" t="s">
        <v>41</v>
      </c>
      <c r="C17" s="125" t="s">
        <v>1359</v>
      </c>
      <c r="D17" s="54"/>
      <c r="E17" s="36" t="s">
        <v>19</v>
      </c>
      <c r="F17" s="37" t="s">
        <v>42</v>
      </c>
      <c r="G17" s="38">
        <v>3.0</v>
      </c>
      <c r="H17" s="39">
        <f t="shared" ref="H17:H18" si="15">G17*40/60</f>
        <v>2</v>
      </c>
      <c r="I17" s="37"/>
      <c r="J17" s="38"/>
      <c r="K17" s="39">
        <f t="shared" ref="K17:K18" si="16">J17*40/60</f>
        <v>0</v>
      </c>
      <c r="L17" s="37" t="s">
        <v>43</v>
      </c>
      <c r="M17" s="38">
        <v>4.0</v>
      </c>
      <c r="N17" s="39">
        <f t="shared" ref="N17:N18" si="17">M17*40/60</f>
        <v>2.666666667</v>
      </c>
      <c r="O17" s="37" t="s">
        <v>44</v>
      </c>
      <c r="P17" s="38">
        <v>4.0</v>
      </c>
      <c r="Q17" s="39">
        <f t="shared" ref="Q17:Q18" si="18">P17*40/60</f>
        <v>2.666666667</v>
      </c>
      <c r="R17" s="37" t="s">
        <v>45</v>
      </c>
      <c r="S17" s="38">
        <v>4.0</v>
      </c>
      <c r="T17" s="39">
        <f t="shared" ref="T17:T18" si="19">S17*40/60</f>
        <v>2.666666667</v>
      </c>
      <c r="U17" s="40">
        <f t="shared" ref="U17:U18" si="20">G17+J17+M17+P17+S17</f>
        <v>15</v>
      </c>
      <c r="V17" s="126">
        <f>U17+U18</f>
        <v>32</v>
      </c>
      <c r="W17" s="127">
        <f>H17+H18+K17+K18+N17+N18+Q17+Q18+T17+T18</f>
        <v>21.33333333</v>
      </c>
      <c r="X17" s="16"/>
      <c r="Y17" s="43"/>
      <c r="Z17" s="43"/>
    </row>
    <row r="18" ht="15.75" customHeight="1">
      <c r="A18" s="128"/>
      <c r="B18" s="128"/>
      <c r="C18" s="124"/>
      <c r="D18" s="58"/>
      <c r="E18" s="47" t="s">
        <v>25</v>
      </c>
      <c r="F18" s="48" t="s">
        <v>46</v>
      </c>
      <c r="G18" s="49">
        <v>4.0</v>
      </c>
      <c r="H18" s="50">
        <f t="shared" si="15"/>
        <v>2.666666667</v>
      </c>
      <c r="I18" s="48" t="s">
        <v>47</v>
      </c>
      <c r="J18" s="49">
        <v>4.0</v>
      </c>
      <c r="K18" s="50">
        <f t="shared" si="16"/>
        <v>2.666666667</v>
      </c>
      <c r="L18" s="48" t="s">
        <v>48</v>
      </c>
      <c r="M18" s="49">
        <v>3.0</v>
      </c>
      <c r="N18" s="50">
        <f t="shared" si="17"/>
        <v>2</v>
      </c>
      <c r="O18" s="48" t="s">
        <v>49</v>
      </c>
      <c r="P18" s="49">
        <v>3.0</v>
      </c>
      <c r="Q18" s="50">
        <f t="shared" si="18"/>
        <v>2</v>
      </c>
      <c r="R18" s="48" t="s">
        <v>50</v>
      </c>
      <c r="S18" s="49">
        <v>3.0</v>
      </c>
      <c r="T18" s="50">
        <f t="shared" si="19"/>
        <v>2</v>
      </c>
      <c r="U18" s="51">
        <f t="shared" si="20"/>
        <v>17</v>
      </c>
      <c r="V18" s="124"/>
      <c r="W18" s="124"/>
      <c r="X18" s="16"/>
      <c r="Y18" s="43"/>
      <c r="Z18" s="43"/>
    </row>
    <row r="19" ht="15.75" customHeight="1">
      <c r="A19" s="128"/>
      <c r="B19" s="128"/>
      <c r="C19" s="129" t="s">
        <v>1351</v>
      </c>
      <c r="D19" s="130"/>
      <c r="E19" s="131"/>
      <c r="F19" s="132">
        <v>11.0</v>
      </c>
      <c r="G19" s="129"/>
      <c r="H19" s="133"/>
      <c r="I19" s="132"/>
      <c r="J19" s="129"/>
      <c r="K19" s="133"/>
      <c r="L19" s="132">
        <v>11.5</v>
      </c>
      <c r="M19" s="129"/>
      <c r="N19" s="133"/>
      <c r="O19" s="132">
        <v>11.5</v>
      </c>
      <c r="P19" s="129"/>
      <c r="Q19" s="133"/>
      <c r="R19" s="132">
        <v>11.0</v>
      </c>
      <c r="S19" s="129"/>
      <c r="T19" s="133"/>
      <c r="U19" s="134">
        <f t="shared" ref="U19:U20" si="21">(F19+I19+L19+O19+R19)*2</f>
        <v>90</v>
      </c>
      <c r="V19" s="135">
        <v>20000.0</v>
      </c>
      <c r="W19" s="136"/>
      <c r="X19" s="137" t="s">
        <v>1352</v>
      </c>
      <c r="Y19" s="43"/>
      <c r="Z19" s="43"/>
    </row>
    <row r="20" ht="15.75" customHeight="1">
      <c r="A20" s="128"/>
      <c r="B20" s="128"/>
      <c r="C20" s="138" t="s">
        <v>1353</v>
      </c>
      <c r="D20" s="139"/>
      <c r="E20" s="140"/>
      <c r="F20" s="141">
        <v>10.6</v>
      </c>
      <c r="G20" s="138"/>
      <c r="H20" s="142"/>
      <c r="I20" s="141">
        <v>6.0</v>
      </c>
      <c r="J20" s="138"/>
      <c r="K20" s="142"/>
      <c r="L20" s="141">
        <v>6.0</v>
      </c>
      <c r="M20" s="138"/>
      <c r="N20" s="142"/>
      <c r="O20" s="141">
        <v>12.0</v>
      </c>
      <c r="P20" s="138"/>
      <c r="Q20" s="142"/>
      <c r="R20" s="154">
        <v>11.0</v>
      </c>
      <c r="S20" s="138"/>
      <c r="T20" s="142"/>
      <c r="U20" s="143">
        <f t="shared" si="21"/>
        <v>91.2</v>
      </c>
      <c r="V20" s="144">
        <f>(U19+U20)*V19*4/100</f>
        <v>144960</v>
      </c>
      <c r="W20" s="145"/>
      <c r="X20" s="137" t="s">
        <v>1354</v>
      </c>
      <c r="Y20" s="43"/>
      <c r="Z20" s="43"/>
    </row>
    <row r="21" ht="15.75" customHeight="1">
      <c r="A21" s="124"/>
      <c r="B21" s="124"/>
      <c r="C21" s="146" t="s">
        <v>1355</v>
      </c>
      <c r="D21" s="147"/>
      <c r="E21" s="148"/>
      <c r="F21" s="149"/>
      <c r="G21" s="146"/>
      <c r="H21" s="150"/>
      <c r="I21" s="151"/>
      <c r="J21" s="146"/>
      <c r="K21" s="150"/>
      <c r="L21" s="151"/>
      <c r="M21" s="146"/>
      <c r="N21" s="150"/>
      <c r="O21" s="149">
        <v>2.0</v>
      </c>
      <c r="P21" s="146"/>
      <c r="Q21" s="150"/>
      <c r="R21" s="151"/>
      <c r="S21" s="146"/>
      <c r="T21" s="150"/>
      <c r="U21" s="152">
        <f>F21+I21+L21+O21+R21</f>
        <v>2</v>
      </c>
      <c r="V21" s="153">
        <f>U21*23000</f>
        <v>46000</v>
      </c>
      <c r="W21" s="21"/>
      <c r="X21" s="137" t="s">
        <v>1360</v>
      </c>
      <c r="Y21" s="43"/>
      <c r="Z21" s="43"/>
    </row>
    <row r="22" ht="24.75" customHeight="1">
      <c r="A22" s="33">
        <v>4.0</v>
      </c>
      <c r="B22" s="125" t="s">
        <v>51</v>
      </c>
      <c r="C22" s="125" t="s">
        <v>1361</v>
      </c>
      <c r="D22" s="54"/>
      <c r="E22" s="36" t="s">
        <v>19</v>
      </c>
      <c r="F22" s="37" t="s">
        <v>52</v>
      </c>
      <c r="G22" s="38">
        <v>4.0</v>
      </c>
      <c r="H22" s="39">
        <f t="shared" ref="H22:H23" si="22">G22*40/60</f>
        <v>2.666666667</v>
      </c>
      <c r="I22" s="37" t="s">
        <v>53</v>
      </c>
      <c r="J22" s="38">
        <v>4.0</v>
      </c>
      <c r="K22" s="39">
        <f t="shared" ref="K22:K23" si="23">J22*40/60</f>
        <v>2.666666667</v>
      </c>
      <c r="L22" s="37" t="s">
        <v>54</v>
      </c>
      <c r="M22" s="38">
        <v>4.0</v>
      </c>
      <c r="N22" s="39">
        <f t="shared" ref="N22:N23" si="24">M22*40/60</f>
        <v>2.666666667</v>
      </c>
      <c r="O22" s="37" t="s">
        <v>55</v>
      </c>
      <c r="P22" s="38">
        <v>4.0</v>
      </c>
      <c r="Q22" s="39">
        <f t="shared" ref="Q22:Q23" si="25">P22*40/60</f>
        <v>2.666666667</v>
      </c>
      <c r="R22" s="37" t="s">
        <v>56</v>
      </c>
      <c r="S22" s="38">
        <v>3.0</v>
      </c>
      <c r="T22" s="39">
        <f t="shared" ref="T22:T23" si="26">S22*40/60</f>
        <v>2</v>
      </c>
      <c r="U22" s="40">
        <f t="shared" ref="U22:U23" si="27">G22+J22+M22+P22+S22</f>
        <v>19</v>
      </c>
      <c r="V22" s="126">
        <f>U22+U23</f>
        <v>35</v>
      </c>
      <c r="W22" s="127">
        <f>H22+H23+K22+K23+N22+N23+Q22+Q23+T22+T23</f>
        <v>23.33333333</v>
      </c>
      <c r="X22" s="16"/>
      <c r="Y22" s="43"/>
      <c r="Z22" s="43"/>
    </row>
    <row r="23" ht="15.75" customHeight="1">
      <c r="A23" s="128"/>
      <c r="B23" s="128"/>
      <c r="C23" s="124"/>
      <c r="D23" s="58"/>
      <c r="E23" s="47" t="s">
        <v>25</v>
      </c>
      <c r="F23" s="48" t="s">
        <v>57</v>
      </c>
      <c r="G23" s="49">
        <v>2.0</v>
      </c>
      <c r="H23" s="50">
        <f t="shared" si="22"/>
        <v>1.333333333</v>
      </c>
      <c r="I23" s="48" t="s">
        <v>58</v>
      </c>
      <c r="J23" s="49">
        <v>4.0</v>
      </c>
      <c r="K23" s="50">
        <f t="shared" si="23"/>
        <v>2.666666667</v>
      </c>
      <c r="L23" s="48" t="s">
        <v>59</v>
      </c>
      <c r="M23" s="49">
        <v>3.0</v>
      </c>
      <c r="N23" s="50">
        <f t="shared" si="24"/>
        <v>2</v>
      </c>
      <c r="O23" s="48" t="s">
        <v>60</v>
      </c>
      <c r="P23" s="49">
        <v>4.0</v>
      </c>
      <c r="Q23" s="50">
        <f t="shared" si="25"/>
        <v>2.666666667</v>
      </c>
      <c r="R23" s="48" t="s">
        <v>61</v>
      </c>
      <c r="S23" s="49">
        <v>3.0</v>
      </c>
      <c r="T23" s="50">
        <f t="shared" si="26"/>
        <v>2</v>
      </c>
      <c r="U23" s="51">
        <f t="shared" si="27"/>
        <v>16</v>
      </c>
      <c r="V23" s="124"/>
      <c r="W23" s="124"/>
      <c r="X23" s="16"/>
      <c r="Y23" s="43"/>
      <c r="Z23" s="43"/>
    </row>
    <row r="24" ht="15.75" customHeight="1">
      <c r="A24" s="128"/>
      <c r="B24" s="128"/>
      <c r="C24" s="129" t="s">
        <v>1351</v>
      </c>
      <c r="D24" s="130"/>
      <c r="E24" s="131"/>
      <c r="F24" s="132">
        <v>11.0</v>
      </c>
      <c r="G24" s="129"/>
      <c r="H24" s="133"/>
      <c r="I24" s="132">
        <v>13.5</v>
      </c>
      <c r="J24" s="129"/>
      <c r="K24" s="133"/>
      <c r="L24" s="132">
        <v>13.0</v>
      </c>
      <c r="M24" s="129"/>
      <c r="N24" s="133"/>
      <c r="O24" s="132">
        <v>13.5</v>
      </c>
      <c r="P24" s="129"/>
      <c r="Q24" s="133"/>
      <c r="R24" s="132">
        <v>13.5</v>
      </c>
      <c r="S24" s="129"/>
      <c r="T24" s="133"/>
      <c r="U24" s="134">
        <f t="shared" ref="U24:U25" si="28">(F24+I24+L24+O24+R24)*2</f>
        <v>129</v>
      </c>
      <c r="V24" s="135">
        <v>20000.0</v>
      </c>
      <c r="W24" s="136"/>
      <c r="X24" s="137" t="s">
        <v>1352</v>
      </c>
      <c r="Y24" s="43"/>
      <c r="Z24" s="43"/>
    </row>
    <row r="25" ht="15.75" customHeight="1">
      <c r="A25" s="128"/>
      <c r="B25" s="128"/>
      <c r="C25" s="138" t="s">
        <v>1353</v>
      </c>
      <c r="D25" s="139"/>
      <c r="E25" s="140"/>
      <c r="F25" s="141">
        <v>11.0</v>
      </c>
      <c r="G25" s="138"/>
      <c r="H25" s="142"/>
      <c r="I25" s="141">
        <v>13.0</v>
      </c>
      <c r="J25" s="138"/>
      <c r="K25" s="142"/>
      <c r="L25" s="141">
        <v>13.5</v>
      </c>
      <c r="M25" s="138"/>
      <c r="N25" s="142"/>
      <c r="O25" s="141">
        <v>13.5</v>
      </c>
      <c r="P25" s="138"/>
      <c r="Q25" s="142"/>
      <c r="R25" s="141">
        <v>13.0</v>
      </c>
      <c r="S25" s="138"/>
      <c r="T25" s="142"/>
      <c r="U25" s="143">
        <f t="shared" si="28"/>
        <v>128</v>
      </c>
      <c r="V25" s="144">
        <f>(U24+U25)*V24*4/100</f>
        <v>205600</v>
      </c>
      <c r="W25" s="145"/>
      <c r="X25" s="137" t="s">
        <v>1354</v>
      </c>
      <c r="Y25" s="43"/>
      <c r="Z25" s="43"/>
    </row>
    <row r="26" ht="15.75" customHeight="1">
      <c r="A26" s="124"/>
      <c r="B26" s="124"/>
      <c r="C26" s="146" t="s">
        <v>1355</v>
      </c>
      <c r="D26" s="147"/>
      <c r="E26" s="148"/>
      <c r="F26" s="149"/>
      <c r="G26" s="146"/>
      <c r="H26" s="150"/>
      <c r="I26" s="155">
        <f>8*40/60</f>
        <v>5.333333333</v>
      </c>
      <c r="J26" s="146"/>
      <c r="K26" s="150"/>
      <c r="L26" s="155">
        <f>7*40/60</f>
        <v>4.666666667</v>
      </c>
      <c r="M26" s="146"/>
      <c r="N26" s="150"/>
      <c r="O26" s="155">
        <f>8*40/60</f>
        <v>5.333333333</v>
      </c>
      <c r="P26" s="146"/>
      <c r="Q26" s="150"/>
      <c r="R26" s="149">
        <v>4.0</v>
      </c>
      <c r="S26" s="146"/>
      <c r="T26" s="150"/>
      <c r="U26" s="156">
        <f>F26+I26+L26+O26+R26</f>
        <v>19.33333333</v>
      </c>
      <c r="V26" s="153">
        <f>U26*23000</f>
        <v>444666.6667</v>
      </c>
      <c r="W26" s="21"/>
      <c r="X26" s="137" t="s">
        <v>1360</v>
      </c>
      <c r="Y26" s="43"/>
      <c r="Z26" s="43"/>
    </row>
    <row r="27" ht="24.75" customHeight="1">
      <c r="A27" s="33">
        <v>5.0</v>
      </c>
      <c r="B27" s="125" t="s">
        <v>62</v>
      </c>
      <c r="C27" s="125" t="s">
        <v>1362</v>
      </c>
      <c r="D27" s="54"/>
      <c r="E27" s="36" t="s">
        <v>19</v>
      </c>
      <c r="F27" s="55" t="s">
        <v>35</v>
      </c>
      <c r="G27" s="38"/>
      <c r="H27" s="39">
        <f>G27*40/60</f>
        <v>0</v>
      </c>
      <c r="I27" s="37" t="s">
        <v>63</v>
      </c>
      <c r="J27" s="38">
        <v>3.0</v>
      </c>
      <c r="K27" s="39">
        <f t="shared" ref="K27:K28" si="29">J27*40/60</f>
        <v>2</v>
      </c>
      <c r="L27" s="55" t="s">
        <v>35</v>
      </c>
      <c r="M27" s="38"/>
      <c r="N27" s="39">
        <f t="shared" ref="N27:N28" si="30">M27*40/60</f>
        <v>0</v>
      </c>
      <c r="O27" s="55" t="s">
        <v>35</v>
      </c>
      <c r="P27" s="38"/>
      <c r="Q27" s="39">
        <f t="shared" ref="Q27:Q28" si="31">P27*40/60</f>
        <v>0</v>
      </c>
      <c r="R27" s="62" t="s">
        <v>64</v>
      </c>
      <c r="S27" s="63">
        <v>3.0</v>
      </c>
      <c r="T27" s="39">
        <f>S27*40/60</f>
        <v>2</v>
      </c>
      <c r="U27" s="40">
        <f t="shared" ref="U27:U28" si="32">G27+J27+M27+P27+S27</f>
        <v>6</v>
      </c>
      <c r="V27" s="126">
        <f>U27+U28</f>
        <v>16</v>
      </c>
      <c r="W27" s="127">
        <f>H27+H28+K27+K28+N27+N28+Q27+Q28+T27+T28</f>
        <v>11.16666667</v>
      </c>
      <c r="X27" s="16"/>
      <c r="Y27" s="43"/>
      <c r="Z27" s="43"/>
    </row>
    <row r="28" ht="15.75" customHeight="1">
      <c r="A28" s="128"/>
      <c r="B28" s="128"/>
      <c r="C28" s="124"/>
      <c r="D28" s="58"/>
      <c r="E28" s="47" t="s">
        <v>25</v>
      </c>
      <c r="F28" s="64" t="s">
        <v>65</v>
      </c>
      <c r="G28" s="65">
        <v>3.0</v>
      </c>
      <c r="H28" s="50">
        <f>G28*45/60</f>
        <v>2.25</v>
      </c>
      <c r="I28" s="48" t="s">
        <v>66</v>
      </c>
      <c r="J28" s="49">
        <v>4.0</v>
      </c>
      <c r="K28" s="50">
        <f t="shared" si="29"/>
        <v>2.666666667</v>
      </c>
      <c r="L28" s="66" t="s">
        <v>67</v>
      </c>
      <c r="M28" s="49"/>
      <c r="N28" s="50">
        <f t="shared" si="30"/>
        <v>0</v>
      </c>
      <c r="O28" s="59" t="s">
        <v>35</v>
      </c>
      <c r="P28" s="49"/>
      <c r="Q28" s="50">
        <f t="shared" si="31"/>
        <v>0</v>
      </c>
      <c r="R28" s="64" t="s">
        <v>68</v>
      </c>
      <c r="S28" s="65">
        <v>3.0</v>
      </c>
      <c r="T28" s="50">
        <f>S28*45/60</f>
        <v>2.25</v>
      </c>
      <c r="U28" s="51">
        <f t="shared" si="32"/>
        <v>10</v>
      </c>
      <c r="V28" s="124"/>
      <c r="W28" s="124"/>
      <c r="X28" s="16"/>
      <c r="Y28" s="43"/>
      <c r="Z28" s="43"/>
    </row>
    <row r="29" ht="15.75" customHeight="1">
      <c r="A29" s="128"/>
      <c r="B29" s="128"/>
      <c r="C29" s="129" t="s">
        <v>1351</v>
      </c>
      <c r="D29" s="130"/>
      <c r="E29" s="131"/>
      <c r="F29" s="132"/>
      <c r="G29" s="129"/>
      <c r="H29" s="133"/>
      <c r="I29" s="132">
        <v>10.5</v>
      </c>
      <c r="J29" s="129"/>
      <c r="K29" s="133"/>
      <c r="L29" s="132"/>
      <c r="M29" s="129"/>
      <c r="N29" s="133"/>
      <c r="O29" s="132"/>
      <c r="P29" s="129"/>
      <c r="Q29" s="133"/>
      <c r="R29" s="132">
        <v>3.5</v>
      </c>
      <c r="S29" s="129"/>
      <c r="T29" s="133"/>
      <c r="U29" s="134">
        <f t="shared" ref="U29:U30" si="33">(F29+I29+L29+O29+R29)*2</f>
        <v>28</v>
      </c>
      <c r="V29" s="135">
        <v>20000.0</v>
      </c>
      <c r="W29" s="136"/>
      <c r="X29" s="137" t="s">
        <v>1352</v>
      </c>
      <c r="Y29" s="43"/>
      <c r="Z29" s="43"/>
    </row>
    <row r="30" ht="15.75" customHeight="1">
      <c r="A30" s="128"/>
      <c r="B30" s="128"/>
      <c r="C30" s="138" t="s">
        <v>1353</v>
      </c>
      <c r="D30" s="139"/>
      <c r="E30" s="140"/>
      <c r="F30" s="141">
        <v>12.0</v>
      </c>
      <c r="G30" s="138"/>
      <c r="H30" s="142"/>
      <c r="I30" s="141">
        <v>10.5</v>
      </c>
      <c r="J30" s="138"/>
      <c r="K30" s="142"/>
      <c r="L30" s="141">
        <v>8.5</v>
      </c>
      <c r="M30" s="138"/>
      <c r="N30" s="142"/>
      <c r="O30" s="141"/>
      <c r="P30" s="138"/>
      <c r="Q30" s="142"/>
      <c r="R30" s="141">
        <v>8.5</v>
      </c>
      <c r="S30" s="138"/>
      <c r="T30" s="142"/>
      <c r="U30" s="143">
        <f t="shared" si="33"/>
        <v>79</v>
      </c>
      <c r="V30" s="144">
        <f>(U29+U30)*V29*4/100</f>
        <v>85600</v>
      </c>
      <c r="W30" s="145"/>
      <c r="X30" s="137" t="s">
        <v>1354</v>
      </c>
      <c r="Y30" s="43"/>
      <c r="Z30" s="43"/>
    </row>
    <row r="31" ht="15.75" customHeight="1">
      <c r="A31" s="124"/>
      <c r="B31" s="124"/>
      <c r="C31" s="146" t="s">
        <v>1355</v>
      </c>
      <c r="D31" s="147"/>
      <c r="E31" s="148"/>
      <c r="F31" s="149">
        <f>3*45/60</f>
        <v>2.25</v>
      </c>
      <c r="G31" s="146"/>
      <c r="H31" s="150"/>
      <c r="I31" s="151"/>
      <c r="J31" s="146"/>
      <c r="K31" s="150"/>
      <c r="L31" s="151"/>
      <c r="M31" s="146"/>
      <c r="N31" s="150"/>
      <c r="O31" s="151"/>
      <c r="P31" s="146"/>
      <c r="Q31" s="150"/>
      <c r="R31" s="151"/>
      <c r="S31" s="146"/>
      <c r="T31" s="150"/>
      <c r="U31" s="152">
        <f>F31+I31+L31+O31+R31</f>
        <v>2.25</v>
      </c>
      <c r="V31" s="153">
        <f>U31*23000</f>
        <v>51750</v>
      </c>
      <c r="W31" s="21"/>
      <c r="X31" s="137" t="s">
        <v>1360</v>
      </c>
      <c r="Y31" s="43"/>
      <c r="Z31" s="43"/>
    </row>
    <row r="32" ht="24.75" customHeight="1">
      <c r="A32" s="33">
        <v>6.0</v>
      </c>
      <c r="B32" s="125" t="s">
        <v>69</v>
      </c>
      <c r="C32" s="125" t="s">
        <v>1363</v>
      </c>
      <c r="D32" s="35" t="s">
        <v>18</v>
      </c>
      <c r="E32" s="36" t="s">
        <v>19</v>
      </c>
      <c r="F32" s="37" t="s">
        <v>70</v>
      </c>
      <c r="G32" s="38">
        <v>3.0</v>
      </c>
      <c r="H32" s="39">
        <f t="shared" ref="H32:H33" si="34">G32*40/60</f>
        <v>2</v>
      </c>
      <c r="I32" s="37" t="s">
        <v>71</v>
      </c>
      <c r="J32" s="38">
        <v>4.0</v>
      </c>
      <c r="K32" s="39">
        <f t="shared" ref="K32:K33" si="35">J32*40/60</f>
        <v>2.666666667</v>
      </c>
      <c r="L32" s="67" t="s">
        <v>72</v>
      </c>
      <c r="M32" s="68">
        <v>4.0</v>
      </c>
      <c r="N32" s="39">
        <f t="shared" ref="N32:N33" si="36">M32*40/60</f>
        <v>2.666666667</v>
      </c>
      <c r="O32" s="67" t="s">
        <v>1364</v>
      </c>
      <c r="P32" s="68">
        <v>4.0</v>
      </c>
      <c r="Q32" s="39">
        <f t="shared" ref="Q32:Q33" si="37">P32*40/60</f>
        <v>2.666666667</v>
      </c>
      <c r="R32" s="67" t="s">
        <v>74</v>
      </c>
      <c r="S32" s="38">
        <v>4.0</v>
      </c>
      <c r="T32" s="39">
        <f t="shared" ref="T32:T33" si="38">S32*40/60</f>
        <v>2.666666667</v>
      </c>
      <c r="U32" s="40">
        <f t="shared" ref="U32:U33" si="39">G32+J32+M32+P32+S32</f>
        <v>19</v>
      </c>
      <c r="V32" s="126">
        <f>U32+U33</f>
        <v>35</v>
      </c>
      <c r="W32" s="127">
        <f>H32+H33+K32+K33+N32+N33+Q32+Q33+T32+T33</f>
        <v>23.33333333</v>
      </c>
      <c r="X32" s="16"/>
      <c r="Y32" s="43"/>
      <c r="Z32" s="43"/>
    </row>
    <row r="33" ht="15.75" customHeight="1">
      <c r="A33" s="128"/>
      <c r="B33" s="128"/>
      <c r="C33" s="124"/>
      <c r="D33" s="46">
        <v>1994.0</v>
      </c>
      <c r="E33" s="47" t="s">
        <v>25</v>
      </c>
      <c r="F33" s="48" t="s">
        <v>75</v>
      </c>
      <c r="G33" s="49">
        <v>3.0</v>
      </c>
      <c r="H33" s="50">
        <f t="shared" si="34"/>
        <v>2</v>
      </c>
      <c r="I33" s="48" t="s">
        <v>76</v>
      </c>
      <c r="J33" s="49">
        <v>3.0</v>
      </c>
      <c r="K33" s="50">
        <f t="shared" si="35"/>
        <v>2</v>
      </c>
      <c r="L33" s="48" t="s">
        <v>77</v>
      </c>
      <c r="M33" s="49">
        <v>3.0</v>
      </c>
      <c r="N33" s="50">
        <f t="shared" si="36"/>
        <v>2</v>
      </c>
      <c r="O33" s="48" t="s">
        <v>78</v>
      </c>
      <c r="P33" s="49">
        <v>3.0</v>
      </c>
      <c r="Q33" s="50">
        <f t="shared" si="37"/>
        <v>2</v>
      </c>
      <c r="R33" s="48" t="s">
        <v>79</v>
      </c>
      <c r="S33" s="49">
        <v>4.0</v>
      </c>
      <c r="T33" s="50">
        <f t="shared" si="38"/>
        <v>2.666666667</v>
      </c>
      <c r="U33" s="51">
        <f t="shared" si="39"/>
        <v>16</v>
      </c>
      <c r="V33" s="124"/>
      <c r="W33" s="124"/>
      <c r="X33" s="16"/>
      <c r="Y33" s="43"/>
      <c r="Z33" s="43"/>
    </row>
    <row r="34" ht="15.75" customHeight="1">
      <c r="A34" s="128"/>
      <c r="B34" s="128"/>
      <c r="C34" s="129" t="s">
        <v>1351</v>
      </c>
      <c r="D34" s="130"/>
      <c r="E34" s="131"/>
      <c r="F34" s="132">
        <v>10.0</v>
      </c>
      <c r="G34" s="129"/>
      <c r="H34" s="133"/>
      <c r="I34" s="132">
        <v>9.7</v>
      </c>
      <c r="J34" s="129"/>
      <c r="K34" s="133"/>
      <c r="L34" s="132">
        <v>9.7</v>
      </c>
      <c r="M34" s="129"/>
      <c r="N34" s="133"/>
      <c r="O34" s="132">
        <v>14.0</v>
      </c>
      <c r="P34" s="129"/>
      <c r="Q34" s="133"/>
      <c r="R34" s="132">
        <v>13.7</v>
      </c>
      <c r="S34" s="129"/>
      <c r="T34" s="133"/>
      <c r="U34" s="134">
        <f t="shared" ref="U34:U35" si="40">(F34+I34+L34+O34+R34)*2</f>
        <v>114.2</v>
      </c>
      <c r="V34" s="135">
        <v>20000.0</v>
      </c>
      <c r="W34" s="136"/>
      <c r="X34" s="137" t="s">
        <v>1352</v>
      </c>
      <c r="Y34" s="43"/>
      <c r="Z34" s="43"/>
    </row>
    <row r="35" ht="15.75" customHeight="1">
      <c r="A35" s="128"/>
      <c r="B35" s="128"/>
      <c r="C35" s="138" t="s">
        <v>1353</v>
      </c>
      <c r="D35" s="139"/>
      <c r="E35" s="140"/>
      <c r="F35" s="141">
        <v>11.8</v>
      </c>
      <c r="G35" s="138"/>
      <c r="H35" s="142"/>
      <c r="I35" s="141">
        <v>11.8</v>
      </c>
      <c r="J35" s="138"/>
      <c r="K35" s="142"/>
      <c r="L35" s="141">
        <v>9.7</v>
      </c>
      <c r="M35" s="138"/>
      <c r="N35" s="142"/>
      <c r="O35" s="141">
        <v>9.7</v>
      </c>
      <c r="P35" s="138"/>
      <c r="Q35" s="142"/>
      <c r="R35" s="141">
        <v>13.7</v>
      </c>
      <c r="S35" s="138"/>
      <c r="T35" s="142"/>
      <c r="U35" s="143">
        <f t="shared" si="40"/>
        <v>113.4</v>
      </c>
      <c r="V35" s="144">
        <f>(U34+U35)*V34*4/100</f>
        <v>182080</v>
      </c>
      <c r="W35" s="145"/>
      <c r="X35" s="137" t="s">
        <v>1354</v>
      </c>
      <c r="Y35" s="43"/>
      <c r="Z35" s="43"/>
    </row>
    <row r="36" ht="15.75" customHeight="1">
      <c r="A36" s="124"/>
      <c r="B36" s="124"/>
      <c r="C36" s="146" t="s">
        <v>1355</v>
      </c>
      <c r="D36" s="147"/>
      <c r="E36" s="148"/>
      <c r="F36" s="149"/>
      <c r="G36" s="146"/>
      <c r="H36" s="150"/>
      <c r="I36" s="149"/>
      <c r="J36" s="146"/>
      <c r="K36" s="150"/>
      <c r="L36" s="149"/>
      <c r="M36" s="146"/>
      <c r="N36" s="150"/>
      <c r="O36" s="155">
        <f>4*40/60</f>
        <v>2.666666667</v>
      </c>
      <c r="P36" s="146"/>
      <c r="Q36" s="150"/>
      <c r="R36" s="155">
        <f>8*40/60</f>
        <v>5.333333333</v>
      </c>
      <c r="S36" s="146"/>
      <c r="T36" s="150"/>
      <c r="U36" s="156">
        <f>F36+I36+L36+O36+R36</f>
        <v>8</v>
      </c>
      <c r="V36" s="153">
        <f>U36*23000</f>
        <v>184000</v>
      </c>
      <c r="W36" s="21"/>
      <c r="X36" s="137" t="s">
        <v>1360</v>
      </c>
      <c r="Y36" s="43"/>
      <c r="Z36" s="43"/>
    </row>
    <row r="37" ht="15.75" customHeight="1">
      <c r="A37" s="33">
        <v>7.0</v>
      </c>
      <c r="B37" s="125" t="s">
        <v>80</v>
      </c>
      <c r="C37" s="125" t="s">
        <v>1365</v>
      </c>
      <c r="D37" s="35" t="s">
        <v>18</v>
      </c>
      <c r="E37" s="36" t="s">
        <v>19</v>
      </c>
      <c r="F37" s="37" t="s">
        <v>81</v>
      </c>
      <c r="G37" s="38">
        <v>2.0</v>
      </c>
      <c r="H37" s="39">
        <f t="shared" ref="H37:H38" si="41">G37*40/60</f>
        <v>1.333333333</v>
      </c>
      <c r="I37" s="37" t="s">
        <v>82</v>
      </c>
      <c r="J37" s="38">
        <v>4.0</v>
      </c>
      <c r="K37" s="39">
        <f t="shared" ref="K37:K38" si="42">J37*40/60</f>
        <v>2.666666667</v>
      </c>
      <c r="L37" s="37" t="s">
        <v>83</v>
      </c>
      <c r="M37" s="38">
        <v>3.0</v>
      </c>
      <c r="N37" s="39">
        <f t="shared" ref="N37:N38" si="43">M37*40/60</f>
        <v>2</v>
      </c>
      <c r="O37" s="37" t="s">
        <v>84</v>
      </c>
      <c r="P37" s="38">
        <v>2.0</v>
      </c>
      <c r="Q37" s="39">
        <f t="shared" ref="Q37:Q38" si="44">P37*40/60</f>
        <v>1.333333333</v>
      </c>
      <c r="R37" s="37" t="s">
        <v>85</v>
      </c>
      <c r="S37" s="38">
        <v>4.0</v>
      </c>
      <c r="T37" s="39">
        <f t="shared" ref="T37:T38" si="45">S37*40/60</f>
        <v>2.666666667</v>
      </c>
      <c r="U37" s="40">
        <f t="shared" ref="U37:U38" si="46">G37+J37+M37+P37+S37</f>
        <v>15</v>
      </c>
      <c r="V37" s="126">
        <f>U37+U38</f>
        <v>31</v>
      </c>
      <c r="W37" s="127">
        <f>H37+H38+K37+K38+N37+N38+Q37+Q38+T37+T38</f>
        <v>20.66666667</v>
      </c>
      <c r="X37" s="16"/>
      <c r="Y37" s="43"/>
      <c r="Z37" s="43"/>
    </row>
    <row r="38" ht="15.75" customHeight="1">
      <c r="A38" s="128"/>
      <c r="B38" s="128"/>
      <c r="C38" s="124"/>
      <c r="D38" s="46">
        <v>1994.0</v>
      </c>
      <c r="E38" s="47" t="s">
        <v>25</v>
      </c>
      <c r="F38" s="48" t="s">
        <v>86</v>
      </c>
      <c r="G38" s="49">
        <v>3.0</v>
      </c>
      <c r="H38" s="50">
        <f t="shared" si="41"/>
        <v>2</v>
      </c>
      <c r="I38" s="48" t="s">
        <v>87</v>
      </c>
      <c r="J38" s="49">
        <v>3.0</v>
      </c>
      <c r="K38" s="50">
        <f t="shared" si="42"/>
        <v>2</v>
      </c>
      <c r="L38" s="48" t="s">
        <v>88</v>
      </c>
      <c r="M38" s="49">
        <v>3.0</v>
      </c>
      <c r="N38" s="50">
        <f t="shared" si="43"/>
        <v>2</v>
      </c>
      <c r="O38" s="48" t="s">
        <v>89</v>
      </c>
      <c r="P38" s="49">
        <v>4.0</v>
      </c>
      <c r="Q38" s="50">
        <f t="shared" si="44"/>
        <v>2.666666667</v>
      </c>
      <c r="R38" s="48" t="s">
        <v>90</v>
      </c>
      <c r="S38" s="49">
        <v>3.0</v>
      </c>
      <c r="T38" s="50">
        <f t="shared" si="45"/>
        <v>2</v>
      </c>
      <c r="U38" s="51">
        <f t="shared" si="46"/>
        <v>16</v>
      </c>
      <c r="V38" s="124"/>
      <c r="W38" s="124"/>
      <c r="X38" s="16"/>
      <c r="Y38" s="43"/>
      <c r="Z38" s="43"/>
    </row>
    <row r="39" ht="15.75" customHeight="1">
      <c r="A39" s="128"/>
      <c r="B39" s="128"/>
      <c r="C39" s="129" t="s">
        <v>1351</v>
      </c>
      <c r="D39" s="130"/>
      <c r="E39" s="131"/>
      <c r="F39" s="132">
        <v>9.5</v>
      </c>
      <c r="G39" s="129"/>
      <c r="H39" s="133"/>
      <c r="I39" s="132">
        <v>4.0</v>
      </c>
      <c r="J39" s="129"/>
      <c r="K39" s="133"/>
      <c r="L39" s="132">
        <v>9.5</v>
      </c>
      <c r="M39" s="129"/>
      <c r="N39" s="133"/>
      <c r="O39" s="132">
        <v>9.5</v>
      </c>
      <c r="P39" s="129"/>
      <c r="Q39" s="133"/>
      <c r="R39" s="132">
        <v>8.8</v>
      </c>
      <c r="S39" s="129"/>
      <c r="T39" s="133"/>
      <c r="U39" s="134">
        <f t="shared" ref="U39:U40" si="47">(F39+I39+L39+O39+R39)*2</f>
        <v>82.6</v>
      </c>
      <c r="V39" s="135">
        <v>20000.0</v>
      </c>
      <c r="W39" s="136"/>
      <c r="X39" s="137" t="s">
        <v>1352</v>
      </c>
      <c r="Y39" s="43"/>
      <c r="Z39" s="43"/>
    </row>
    <row r="40" ht="15.75" customHeight="1">
      <c r="A40" s="128"/>
      <c r="B40" s="128"/>
      <c r="C40" s="138" t="s">
        <v>1353</v>
      </c>
      <c r="D40" s="139"/>
      <c r="E40" s="140"/>
      <c r="F40" s="141">
        <v>9.5</v>
      </c>
      <c r="G40" s="138"/>
      <c r="H40" s="142"/>
      <c r="I40" s="141">
        <v>9.5</v>
      </c>
      <c r="J40" s="138"/>
      <c r="K40" s="142"/>
      <c r="L40" s="141">
        <v>9.5</v>
      </c>
      <c r="M40" s="138"/>
      <c r="N40" s="142"/>
      <c r="O40" s="141">
        <v>10.0</v>
      </c>
      <c r="P40" s="138"/>
      <c r="Q40" s="142"/>
      <c r="R40" s="141">
        <v>10.0</v>
      </c>
      <c r="S40" s="138"/>
      <c r="T40" s="142"/>
      <c r="U40" s="143">
        <f t="shared" si="47"/>
        <v>97</v>
      </c>
      <c r="V40" s="144">
        <f>(U39+U40)*V39*4/100</f>
        <v>143680</v>
      </c>
      <c r="W40" s="145"/>
      <c r="X40" s="137" t="s">
        <v>1354</v>
      </c>
      <c r="Y40" s="43"/>
      <c r="Z40" s="43"/>
    </row>
    <row r="41" ht="15.75" customHeight="1">
      <c r="A41" s="124"/>
      <c r="B41" s="124"/>
      <c r="C41" s="146" t="s">
        <v>1355</v>
      </c>
      <c r="D41" s="147"/>
      <c r="E41" s="148"/>
      <c r="F41" s="149"/>
      <c r="G41" s="146"/>
      <c r="H41" s="150"/>
      <c r="I41" s="149"/>
      <c r="J41" s="146"/>
      <c r="K41" s="150"/>
      <c r="L41" s="149"/>
      <c r="M41" s="146"/>
      <c r="N41" s="150"/>
      <c r="O41" s="149"/>
      <c r="P41" s="146"/>
      <c r="Q41" s="150"/>
      <c r="R41" s="149"/>
      <c r="S41" s="146"/>
      <c r="T41" s="150"/>
      <c r="U41" s="152">
        <f>F41+I41+L41+O41+R41</f>
        <v>0</v>
      </c>
      <c r="V41" s="153">
        <f>U41*23000</f>
        <v>0</v>
      </c>
      <c r="W41" s="21"/>
      <c r="X41" s="16"/>
      <c r="Y41" s="43"/>
      <c r="Z41" s="43"/>
    </row>
    <row r="42" ht="37.5" customHeight="1">
      <c r="A42" s="33">
        <v>8.0</v>
      </c>
      <c r="B42" s="125" t="s">
        <v>91</v>
      </c>
      <c r="C42" s="125" t="s">
        <v>1366</v>
      </c>
      <c r="D42" s="35" t="s">
        <v>18</v>
      </c>
      <c r="E42" s="36" t="s">
        <v>19</v>
      </c>
      <c r="F42" s="62" t="s">
        <v>92</v>
      </c>
      <c r="G42" s="38">
        <v>3.0</v>
      </c>
      <c r="H42" s="39">
        <f t="shared" ref="H42:H43" si="48">G42*40/60</f>
        <v>2</v>
      </c>
      <c r="I42" s="62" t="s">
        <v>93</v>
      </c>
      <c r="J42" s="38">
        <v>3.0</v>
      </c>
      <c r="K42" s="39">
        <f t="shared" ref="K42:K43" si="49">J42*40/60</f>
        <v>2</v>
      </c>
      <c r="L42" s="37" t="s">
        <v>94</v>
      </c>
      <c r="M42" s="38">
        <v>3.0</v>
      </c>
      <c r="N42" s="39">
        <f t="shared" ref="N42:N43" si="50">M42*40/60</f>
        <v>2</v>
      </c>
      <c r="O42" s="37" t="s">
        <v>95</v>
      </c>
      <c r="P42" s="38">
        <v>4.0</v>
      </c>
      <c r="Q42" s="39">
        <f t="shared" ref="Q42:Q43" si="51">P42*40/60</f>
        <v>2.666666667</v>
      </c>
      <c r="R42" s="62" t="s">
        <v>96</v>
      </c>
      <c r="S42" s="38">
        <v>4.0</v>
      </c>
      <c r="T42" s="39">
        <f t="shared" ref="T42:T43" si="52">S42*40/60</f>
        <v>2.666666667</v>
      </c>
      <c r="U42" s="40">
        <f t="shared" ref="U42:U43" si="53">G42+J42+M42+P42+S42</f>
        <v>17</v>
      </c>
      <c r="V42" s="126">
        <f>U42+U43</f>
        <v>27</v>
      </c>
      <c r="W42" s="127">
        <f>H42+H43+K42+K43+N42+N43+Q42+Q43+T42+T43</f>
        <v>18</v>
      </c>
      <c r="X42" s="16"/>
      <c r="Y42" s="43"/>
      <c r="Z42" s="43"/>
    </row>
    <row r="43" ht="15.75" customHeight="1">
      <c r="A43" s="128"/>
      <c r="B43" s="128"/>
      <c r="C43" s="124"/>
      <c r="D43" s="46">
        <v>1990.0</v>
      </c>
      <c r="E43" s="47" t="s">
        <v>25</v>
      </c>
      <c r="F43" s="48" t="s">
        <v>97</v>
      </c>
      <c r="G43" s="49">
        <v>2.0</v>
      </c>
      <c r="H43" s="50">
        <f t="shared" si="48"/>
        <v>1.333333333</v>
      </c>
      <c r="I43" s="64" t="s">
        <v>98</v>
      </c>
      <c r="J43" s="49">
        <v>3.0</v>
      </c>
      <c r="K43" s="50">
        <f t="shared" si="49"/>
        <v>2</v>
      </c>
      <c r="L43" s="48" t="s">
        <v>99</v>
      </c>
      <c r="M43" s="49">
        <v>3.0</v>
      </c>
      <c r="N43" s="50">
        <f t="shared" si="50"/>
        <v>2</v>
      </c>
      <c r="O43" s="64" t="s">
        <v>100</v>
      </c>
      <c r="P43" s="49">
        <v>2.0</v>
      </c>
      <c r="Q43" s="50">
        <f t="shared" si="51"/>
        <v>1.333333333</v>
      </c>
      <c r="R43" s="48"/>
      <c r="S43" s="49"/>
      <c r="T43" s="50">
        <f t="shared" si="52"/>
        <v>0</v>
      </c>
      <c r="U43" s="51">
        <f t="shared" si="53"/>
        <v>10</v>
      </c>
      <c r="V43" s="124"/>
      <c r="W43" s="124"/>
      <c r="X43" s="16"/>
      <c r="Y43" s="43"/>
      <c r="Z43" s="43"/>
    </row>
    <row r="44" ht="15.75" customHeight="1">
      <c r="A44" s="128"/>
      <c r="B44" s="128"/>
      <c r="C44" s="129" t="s">
        <v>1351</v>
      </c>
      <c r="D44" s="130"/>
      <c r="E44" s="131"/>
      <c r="F44" s="132">
        <v>13.0</v>
      </c>
      <c r="G44" s="129"/>
      <c r="H44" s="133"/>
      <c r="I44" s="132">
        <v>13.0</v>
      </c>
      <c r="J44" s="129"/>
      <c r="K44" s="133"/>
      <c r="L44" s="132">
        <v>12.6</v>
      </c>
      <c r="M44" s="129"/>
      <c r="N44" s="133"/>
      <c r="O44" s="132">
        <v>12.6</v>
      </c>
      <c r="P44" s="129"/>
      <c r="Q44" s="133"/>
      <c r="R44" s="132">
        <v>13.0</v>
      </c>
      <c r="S44" s="129"/>
      <c r="T44" s="133"/>
      <c r="U44" s="134">
        <f t="shared" ref="U44:U45" si="54">(F44+I44+L44+O44+R44)*2</f>
        <v>128.4</v>
      </c>
      <c r="V44" s="135">
        <v>20000.0</v>
      </c>
      <c r="W44" s="136"/>
      <c r="X44" s="137" t="s">
        <v>1352</v>
      </c>
      <c r="Y44" s="43"/>
      <c r="Z44" s="43"/>
    </row>
    <row r="45" ht="15.75" customHeight="1">
      <c r="A45" s="128"/>
      <c r="B45" s="128"/>
      <c r="C45" s="138" t="s">
        <v>1353</v>
      </c>
      <c r="D45" s="139"/>
      <c r="E45" s="140"/>
      <c r="F45" s="141">
        <v>10.9</v>
      </c>
      <c r="G45" s="138"/>
      <c r="H45" s="142"/>
      <c r="I45" s="141">
        <v>6.5</v>
      </c>
      <c r="J45" s="138"/>
      <c r="K45" s="142"/>
      <c r="L45" s="141">
        <v>10.9</v>
      </c>
      <c r="M45" s="138"/>
      <c r="N45" s="142"/>
      <c r="O45" s="141">
        <v>6.5</v>
      </c>
      <c r="P45" s="138"/>
      <c r="Q45" s="142"/>
      <c r="R45" s="141"/>
      <c r="S45" s="138"/>
      <c r="T45" s="142"/>
      <c r="U45" s="143">
        <f t="shared" si="54"/>
        <v>69.6</v>
      </c>
      <c r="V45" s="144">
        <f>(U44+U45)*V44*4/100</f>
        <v>158400</v>
      </c>
      <c r="W45" s="145"/>
      <c r="X45" s="137" t="s">
        <v>1354</v>
      </c>
      <c r="Y45" s="43"/>
      <c r="Z45" s="43"/>
    </row>
    <row r="46" ht="15.75" customHeight="1">
      <c r="A46" s="124"/>
      <c r="B46" s="124"/>
      <c r="C46" s="146" t="s">
        <v>1355</v>
      </c>
      <c r="D46" s="147"/>
      <c r="E46" s="148"/>
      <c r="F46" s="149">
        <v>2.0</v>
      </c>
      <c r="G46" s="146"/>
      <c r="H46" s="150"/>
      <c r="I46" s="149">
        <v>2.0</v>
      </c>
      <c r="J46" s="146"/>
      <c r="K46" s="150"/>
      <c r="L46" s="149">
        <v>2.0</v>
      </c>
      <c r="M46" s="146"/>
      <c r="N46" s="150"/>
      <c r="O46" s="155">
        <f>4*40/60</f>
        <v>2.666666667</v>
      </c>
      <c r="P46" s="146"/>
      <c r="Q46" s="150"/>
      <c r="R46" s="155">
        <f>4*40/60</f>
        <v>2.666666667</v>
      </c>
      <c r="S46" s="146"/>
      <c r="T46" s="150"/>
      <c r="U46" s="156">
        <f>F46+I46+L46+O46+R46</f>
        <v>11.33333333</v>
      </c>
      <c r="V46" s="153">
        <f>U46*23000</f>
        <v>260666.6667</v>
      </c>
      <c r="W46" s="21"/>
      <c r="X46" s="137" t="s">
        <v>1360</v>
      </c>
      <c r="Y46" s="43"/>
      <c r="Z46" s="43"/>
    </row>
    <row r="47" ht="24.75" customHeight="1">
      <c r="A47" s="33">
        <v>9.0</v>
      </c>
      <c r="B47" s="125" t="s">
        <v>101</v>
      </c>
      <c r="C47" s="125" t="s">
        <v>1367</v>
      </c>
      <c r="D47" s="35" t="s">
        <v>18</v>
      </c>
      <c r="E47" s="36" t="s">
        <v>19</v>
      </c>
      <c r="F47" s="37" t="s">
        <v>102</v>
      </c>
      <c r="G47" s="38">
        <v>3.0</v>
      </c>
      <c r="H47" s="39">
        <f t="shared" ref="H47:H48" si="55">G47*40/60</f>
        <v>2</v>
      </c>
      <c r="I47" s="67" t="s">
        <v>103</v>
      </c>
      <c r="J47" s="68">
        <v>4.0</v>
      </c>
      <c r="K47" s="70">
        <f t="shared" ref="K47:K48" si="56">J47*40/60</f>
        <v>2.666666667</v>
      </c>
      <c r="L47" s="67" t="s">
        <v>104</v>
      </c>
      <c r="M47" s="68">
        <v>4.0</v>
      </c>
      <c r="N47" s="70">
        <f t="shared" ref="N47:N48" si="57">M47*40/60</f>
        <v>2.666666667</v>
      </c>
      <c r="O47" s="67" t="s">
        <v>105</v>
      </c>
      <c r="P47" s="68">
        <v>4.0</v>
      </c>
      <c r="Q47" s="39">
        <f t="shared" ref="Q47:Q48" si="58">P47*40/60</f>
        <v>2.666666667</v>
      </c>
      <c r="R47" s="67" t="s">
        <v>106</v>
      </c>
      <c r="S47" s="68">
        <v>4.0</v>
      </c>
      <c r="T47" s="39">
        <f t="shared" ref="T47:T48" si="59">S47*40/60</f>
        <v>2.666666667</v>
      </c>
      <c r="U47" s="40">
        <f t="shared" ref="U47:U48" si="60">G47+J47+M47+P47+S47</f>
        <v>19</v>
      </c>
      <c r="V47" s="126">
        <f>U47+U48</f>
        <v>35</v>
      </c>
      <c r="W47" s="127">
        <f>H47+H48+K47+K48+N47+N48+Q47+Q48+T47+T48</f>
        <v>23.33333333</v>
      </c>
      <c r="X47" s="16"/>
      <c r="Y47" s="43"/>
      <c r="Z47" s="43"/>
    </row>
    <row r="48" ht="15.75" customHeight="1">
      <c r="A48" s="128"/>
      <c r="B48" s="128"/>
      <c r="C48" s="124"/>
      <c r="D48" s="46">
        <v>1997.0</v>
      </c>
      <c r="E48" s="47" t="s">
        <v>25</v>
      </c>
      <c r="F48" s="48" t="s">
        <v>107</v>
      </c>
      <c r="G48" s="49">
        <v>3.0</v>
      </c>
      <c r="H48" s="50">
        <f t="shared" si="55"/>
        <v>2</v>
      </c>
      <c r="I48" s="48" t="s">
        <v>108</v>
      </c>
      <c r="J48" s="49">
        <v>4.0</v>
      </c>
      <c r="K48" s="50">
        <f t="shared" si="56"/>
        <v>2.666666667</v>
      </c>
      <c r="L48" s="48" t="s">
        <v>109</v>
      </c>
      <c r="M48" s="49">
        <v>3.0</v>
      </c>
      <c r="N48" s="50">
        <f t="shared" si="57"/>
        <v>2</v>
      </c>
      <c r="O48" s="48" t="s">
        <v>110</v>
      </c>
      <c r="P48" s="49">
        <v>3.0</v>
      </c>
      <c r="Q48" s="50">
        <f t="shared" si="58"/>
        <v>2</v>
      </c>
      <c r="R48" s="48" t="s">
        <v>111</v>
      </c>
      <c r="S48" s="49">
        <v>3.0</v>
      </c>
      <c r="T48" s="50">
        <f t="shared" si="59"/>
        <v>2</v>
      </c>
      <c r="U48" s="51">
        <f t="shared" si="60"/>
        <v>16</v>
      </c>
      <c r="V48" s="124"/>
      <c r="W48" s="124"/>
      <c r="X48" s="16"/>
      <c r="Y48" s="43"/>
      <c r="Z48" s="43"/>
    </row>
    <row r="49" ht="15.75" customHeight="1">
      <c r="A49" s="128"/>
      <c r="B49" s="128"/>
      <c r="C49" s="129" t="s">
        <v>1351</v>
      </c>
      <c r="D49" s="130"/>
      <c r="E49" s="131"/>
      <c r="F49" s="132">
        <v>18.0</v>
      </c>
      <c r="G49" s="129"/>
      <c r="H49" s="133"/>
      <c r="I49" s="132">
        <v>9.3</v>
      </c>
      <c r="J49" s="129"/>
      <c r="K49" s="133"/>
      <c r="L49" s="132">
        <v>12.0</v>
      </c>
      <c r="M49" s="129"/>
      <c r="N49" s="133"/>
      <c r="O49" s="132">
        <v>9.3</v>
      </c>
      <c r="P49" s="129"/>
      <c r="Q49" s="133"/>
      <c r="R49" s="132">
        <v>18.0</v>
      </c>
      <c r="S49" s="129"/>
      <c r="T49" s="133"/>
      <c r="U49" s="134">
        <f t="shared" ref="U49:U50" si="61">(F49+I49+L49+O49+R49)*2</f>
        <v>133.2</v>
      </c>
      <c r="V49" s="135">
        <v>20000.0</v>
      </c>
      <c r="W49" s="136"/>
      <c r="X49" s="137" t="s">
        <v>1352</v>
      </c>
      <c r="Y49" s="43"/>
      <c r="Z49" s="43"/>
    </row>
    <row r="50" ht="15.75" customHeight="1">
      <c r="A50" s="128"/>
      <c r="B50" s="128"/>
      <c r="C50" s="138" t="s">
        <v>1353</v>
      </c>
      <c r="D50" s="139"/>
      <c r="E50" s="140"/>
      <c r="F50" s="141">
        <v>8.5</v>
      </c>
      <c r="G50" s="138"/>
      <c r="H50" s="142"/>
      <c r="I50" s="141">
        <v>11.3</v>
      </c>
      <c r="J50" s="138"/>
      <c r="K50" s="142"/>
      <c r="L50" s="141">
        <v>11.3</v>
      </c>
      <c r="M50" s="138"/>
      <c r="N50" s="142"/>
      <c r="O50" s="141">
        <v>8.5</v>
      </c>
      <c r="P50" s="138"/>
      <c r="Q50" s="142"/>
      <c r="R50" s="141">
        <v>14.2</v>
      </c>
      <c r="S50" s="138"/>
      <c r="T50" s="142"/>
      <c r="U50" s="143">
        <f t="shared" si="61"/>
        <v>107.6</v>
      </c>
      <c r="V50" s="144">
        <f>(U49+U50)*V49*4/100</f>
        <v>192640</v>
      </c>
      <c r="W50" s="145"/>
      <c r="X50" s="137" t="s">
        <v>1354</v>
      </c>
      <c r="Y50" s="43"/>
      <c r="Z50" s="43"/>
    </row>
    <row r="51" ht="15.75" customHeight="1">
      <c r="A51" s="124"/>
      <c r="B51" s="124"/>
      <c r="C51" s="146" t="s">
        <v>1355</v>
      </c>
      <c r="D51" s="147"/>
      <c r="E51" s="148"/>
      <c r="F51" s="149">
        <v>2.0</v>
      </c>
      <c r="G51" s="146"/>
      <c r="H51" s="150"/>
      <c r="I51" s="149"/>
      <c r="J51" s="146"/>
      <c r="K51" s="150"/>
      <c r="L51" s="155">
        <f>4*40/60</f>
        <v>2.666666667</v>
      </c>
      <c r="M51" s="146"/>
      <c r="N51" s="150"/>
      <c r="O51" s="149"/>
      <c r="P51" s="146"/>
      <c r="Q51" s="150"/>
      <c r="R51" s="155">
        <f>7*40/60</f>
        <v>4.666666667</v>
      </c>
      <c r="S51" s="146"/>
      <c r="T51" s="150"/>
      <c r="U51" s="156">
        <f>F51+I51+L51+O51+R51</f>
        <v>9.333333333</v>
      </c>
      <c r="V51" s="153">
        <f>U51*23000</f>
        <v>214666.6667</v>
      </c>
      <c r="W51" s="21"/>
      <c r="X51" s="137" t="s">
        <v>1360</v>
      </c>
      <c r="Y51" s="43"/>
      <c r="Z51" s="43"/>
    </row>
    <row r="52" ht="21.0" customHeight="1">
      <c r="A52" s="33">
        <v>10.0</v>
      </c>
      <c r="B52" s="125" t="s">
        <v>112</v>
      </c>
      <c r="C52" s="157"/>
      <c r="D52" s="54"/>
      <c r="E52" s="36" t="s">
        <v>19</v>
      </c>
      <c r="F52" s="37" t="s">
        <v>113</v>
      </c>
      <c r="G52" s="38">
        <v>4.0</v>
      </c>
      <c r="H52" s="39">
        <f t="shared" ref="H52:H53" si="62">G52*40/60</f>
        <v>2.666666667</v>
      </c>
      <c r="I52" s="67" t="s">
        <v>115</v>
      </c>
      <c r="J52" s="38">
        <v>3.0</v>
      </c>
      <c r="K52" s="39">
        <f t="shared" ref="K52:K53" si="63">J52*40/60</f>
        <v>2</v>
      </c>
      <c r="L52" s="67" t="s">
        <v>114</v>
      </c>
      <c r="M52" s="38">
        <v>3.0</v>
      </c>
      <c r="N52" s="39">
        <f t="shared" ref="N52:N53" si="64">M52*40/60</f>
        <v>2</v>
      </c>
      <c r="O52" s="67"/>
      <c r="P52" s="38"/>
      <c r="Q52" s="39">
        <f t="shared" ref="Q52:Q53" si="65">P52*40/60</f>
        <v>0</v>
      </c>
      <c r="R52" s="67" t="s">
        <v>1368</v>
      </c>
      <c r="S52" s="38">
        <v>4.0</v>
      </c>
      <c r="T52" s="39">
        <f t="shared" ref="T52:T53" si="66">S52*40/60</f>
        <v>2.666666667</v>
      </c>
      <c r="U52" s="40">
        <f t="shared" ref="U52:U53" si="67">G52+J52+M52+P52+S52</f>
        <v>14</v>
      </c>
      <c r="V52" s="126">
        <f>U52+U53</f>
        <v>29</v>
      </c>
      <c r="W52" s="127">
        <f>H52+H53+K52+K53+N52+N53+Q52+Q53+T52+T53</f>
        <v>19.33333333</v>
      </c>
      <c r="X52" s="72"/>
      <c r="Y52" s="43"/>
      <c r="Z52" s="43"/>
    </row>
    <row r="53" ht="15.75" customHeight="1">
      <c r="A53" s="128"/>
      <c r="B53" s="128"/>
      <c r="C53" s="124"/>
      <c r="D53" s="58"/>
      <c r="E53" s="47" t="s">
        <v>25</v>
      </c>
      <c r="F53" s="48" t="s">
        <v>116</v>
      </c>
      <c r="G53" s="49">
        <v>2.0</v>
      </c>
      <c r="H53" s="50">
        <f t="shared" si="62"/>
        <v>1.333333333</v>
      </c>
      <c r="I53" s="48" t="s">
        <v>117</v>
      </c>
      <c r="J53" s="49">
        <v>4.0</v>
      </c>
      <c r="K53" s="50">
        <f t="shared" si="63"/>
        <v>2.666666667</v>
      </c>
      <c r="L53" s="48" t="s">
        <v>118</v>
      </c>
      <c r="M53" s="49">
        <v>3.0</v>
      </c>
      <c r="N53" s="50">
        <f t="shared" si="64"/>
        <v>2</v>
      </c>
      <c r="O53" s="48" t="s">
        <v>119</v>
      </c>
      <c r="P53" s="49">
        <v>3.0</v>
      </c>
      <c r="Q53" s="50">
        <f t="shared" si="65"/>
        <v>2</v>
      </c>
      <c r="R53" s="48" t="s">
        <v>120</v>
      </c>
      <c r="S53" s="49">
        <v>3.0</v>
      </c>
      <c r="T53" s="50">
        <f t="shared" si="66"/>
        <v>2</v>
      </c>
      <c r="U53" s="51">
        <f t="shared" si="67"/>
        <v>15</v>
      </c>
      <c r="V53" s="124"/>
      <c r="W53" s="124"/>
      <c r="X53" s="74"/>
      <c r="Y53" s="43"/>
      <c r="Z53" s="43"/>
    </row>
    <row r="54" ht="15.75" customHeight="1">
      <c r="A54" s="128"/>
      <c r="B54" s="128"/>
      <c r="C54" s="129" t="s">
        <v>1351</v>
      </c>
      <c r="D54" s="130"/>
      <c r="E54" s="131"/>
      <c r="F54" s="158"/>
      <c r="G54" s="129"/>
      <c r="H54" s="133"/>
      <c r="I54" s="158"/>
      <c r="J54" s="129"/>
      <c r="K54" s="133"/>
      <c r="L54" s="158"/>
      <c r="M54" s="129"/>
      <c r="N54" s="133"/>
      <c r="O54" s="158"/>
      <c r="P54" s="129"/>
      <c r="Q54" s="133"/>
      <c r="R54" s="158"/>
      <c r="S54" s="129"/>
      <c r="T54" s="133"/>
      <c r="U54" s="134">
        <f t="shared" ref="U54:U55" si="68">(F54+I54+L54+O54+R54)*2</f>
        <v>0</v>
      </c>
      <c r="V54" s="135">
        <v>20000.0</v>
      </c>
      <c r="W54" s="136"/>
      <c r="X54" s="137" t="s">
        <v>1352</v>
      </c>
      <c r="Y54" s="43"/>
      <c r="Z54" s="43"/>
    </row>
    <row r="55" ht="15.75" customHeight="1">
      <c r="A55" s="128"/>
      <c r="B55" s="128"/>
      <c r="C55" s="138" t="s">
        <v>1353</v>
      </c>
      <c r="D55" s="139"/>
      <c r="E55" s="140"/>
      <c r="F55" s="159"/>
      <c r="G55" s="138"/>
      <c r="H55" s="142"/>
      <c r="I55" s="159"/>
      <c r="J55" s="138"/>
      <c r="K55" s="142"/>
      <c r="L55" s="159"/>
      <c r="M55" s="138"/>
      <c r="N55" s="142"/>
      <c r="O55" s="159"/>
      <c r="P55" s="138"/>
      <c r="Q55" s="142"/>
      <c r="R55" s="159"/>
      <c r="S55" s="138"/>
      <c r="T55" s="142"/>
      <c r="U55" s="143">
        <f t="shared" si="68"/>
        <v>0</v>
      </c>
      <c r="V55" s="144">
        <f>(U54+U55)*V54*4/100</f>
        <v>0</v>
      </c>
      <c r="W55" s="145"/>
      <c r="X55" s="137" t="s">
        <v>1354</v>
      </c>
      <c r="Y55" s="43"/>
      <c r="Z55" s="43"/>
    </row>
    <row r="56" ht="15.75" customHeight="1">
      <c r="A56" s="124"/>
      <c r="B56" s="124"/>
      <c r="C56" s="146" t="s">
        <v>1355</v>
      </c>
      <c r="D56" s="147"/>
      <c r="E56" s="148"/>
      <c r="F56" s="149"/>
      <c r="G56" s="146"/>
      <c r="H56" s="150"/>
      <c r="I56" s="151"/>
      <c r="J56" s="146"/>
      <c r="K56" s="150"/>
      <c r="L56" s="151"/>
      <c r="M56" s="146"/>
      <c r="N56" s="150"/>
      <c r="O56" s="151"/>
      <c r="P56" s="146"/>
      <c r="Q56" s="150"/>
      <c r="R56" s="151"/>
      <c r="S56" s="146"/>
      <c r="T56" s="150"/>
      <c r="U56" s="152">
        <f>F56+I56+L56+O56+R56</f>
        <v>0</v>
      </c>
      <c r="V56" s="153">
        <f>U56*23000</f>
        <v>0</v>
      </c>
      <c r="W56" s="21"/>
      <c r="X56" s="16"/>
      <c r="Y56" s="43"/>
      <c r="Z56" s="43"/>
    </row>
    <row r="57" ht="24.75" customHeight="1">
      <c r="A57" s="33">
        <v>11.0</v>
      </c>
      <c r="B57" s="125" t="s">
        <v>121</v>
      </c>
      <c r="C57" s="157"/>
      <c r="D57" s="35" t="s">
        <v>18</v>
      </c>
      <c r="E57" s="36" t="s">
        <v>19</v>
      </c>
      <c r="F57" s="67"/>
      <c r="G57" s="38"/>
      <c r="H57" s="39">
        <f t="shared" ref="H57:H58" si="69">G57*40/60</f>
        <v>0</v>
      </c>
      <c r="I57" s="37" t="s">
        <v>122</v>
      </c>
      <c r="J57" s="38">
        <v>4.0</v>
      </c>
      <c r="K57" s="39">
        <f t="shared" ref="K57:K58" si="70">J57*40/60</f>
        <v>2.666666667</v>
      </c>
      <c r="L57" s="37" t="s">
        <v>123</v>
      </c>
      <c r="M57" s="38">
        <v>4.0</v>
      </c>
      <c r="N57" s="39">
        <f t="shared" ref="N57:N58" si="71">M57*40/60</f>
        <v>2.666666667</v>
      </c>
      <c r="O57" s="37" t="s">
        <v>124</v>
      </c>
      <c r="P57" s="38">
        <v>4.0</v>
      </c>
      <c r="Q57" s="39">
        <f t="shared" ref="Q57:Q58" si="72">P57*40/60</f>
        <v>2.666666667</v>
      </c>
      <c r="R57" s="37" t="s">
        <v>125</v>
      </c>
      <c r="S57" s="38">
        <v>4.0</v>
      </c>
      <c r="T57" s="39">
        <f t="shared" ref="T57:T58" si="73">S57*40/60</f>
        <v>2.666666667</v>
      </c>
      <c r="U57" s="40">
        <f t="shared" ref="U57:U58" si="74">G57+J57+M57+P57+S57</f>
        <v>16</v>
      </c>
      <c r="V57" s="126">
        <f>U57+U58</f>
        <v>31</v>
      </c>
      <c r="W57" s="127">
        <f>H57+H58+K57+K58+N57+N58+Q57+Q58+T57+T58</f>
        <v>20.66666667</v>
      </c>
      <c r="X57" s="16"/>
      <c r="Y57" s="43"/>
      <c r="Z57" s="43"/>
    </row>
    <row r="58" ht="15.75" customHeight="1">
      <c r="A58" s="128"/>
      <c r="B58" s="128"/>
      <c r="C58" s="124"/>
      <c r="D58" s="46">
        <v>1983.0</v>
      </c>
      <c r="E58" s="47" t="s">
        <v>25</v>
      </c>
      <c r="F58" s="48" t="s">
        <v>126</v>
      </c>
      <c r="G58" s="49">
        <v>3.0</v>
      </c>
      <c r="H58" s="50">
        <f t="shared" si="69"/>
        <v>2</v>
      </c>
      <c r="I58" s="48" t="s">
        <v>127</v>
      </c>
      <c r="J58" s="49">
        <v>3.0</v>
      </c>
      <c r="K58" s="50">
        <f t="shared" si="70"/>
        <v>2</v>
      </c>
      <c r="L58" s="48" t="s">
        <v>128</v>
      </c>
      <c r="M58" s="49">
        <v>3.0</v>
      </c>
      <c r="N58" s="50">
        <f t="shared" si="71"/>
        <v>2</v>
      </c>
      <c r="O58" s="48" t="s">
        <v>129</v>
      </c>
      <c r="P58" s="49">
        <v>4.0</v>
      </c>
      <c r="Q58" s="50">
        <f t="shared" si="72"/>
        <v>2.666666667</v>
      </c>
      <c r="R58" s="48" t="s">
        <v>130</v>
      </c>
      <c r="S58" s="49">
        <v>2.0</v>
      </c>
      <c r="T58" s="50">
        <f t="shared" si="73"/>
        <v>1.333333333</v>
      </c>
      <c r="U58" s="51">
        <f t="shared" si="74"/>
        <v>15</v>
      </c>
      <c r="V58" s="124"/>
      <c r="W58" s="124"/>
      <c r="X58" s="16"/>
      <c r="Y58" s="43"/>
      <c r="Z58" s="43"/>
    </row>
    <row r="59" ht="15.75" customHeight="1">
      <c r="A59" s="128"/>
      <c r="B59" s="128"/>
      <c r="C59" s="129" t="s">
        <v>1351</v>
      </c>
      <c r="D59" s="130"/>
      <c r="E59" s="131"/>
      <c r="F59" s="158"/>
      <c r="G59" s="129"/>
      <c r="H59" s="133"/>
      <c r="I59" s="158"/>
      <c r="J59" s="129"/>
      <c r="K59" s="133"/>
      <c r="L59" s="158"/>
      <c r="M59" s="129"/>
      <c r="N59" s="133"/>
      <c r="O59" s="158"/>
      <c r="P59" s="129"/>
      <c r="Q59" s="133"/>
      <c r="R59" s="158"/>
      <c r="S59" s="129"/>
      <c r="T59" s="133"/>
      <c r="U59" s="134">
        <f t="shared" ref="U59:U60" si="75">(F59+I59+L59+O59+R59)*2</f>
        <v>0</v>
      </c>
      <c r="V59" s="135">
        <v>20000.0</v>
      </c>
      <c r="W59" s="136"/>
      <c r="X59" s="137" t="s">
        <v>1352</v>
      </c>
      <c r="Y59" s="43"/>
      <c r="Z59" s="43"/>
    </row>
    <row r="60" ht="15.75" customHeight="1">
      <c r="A60" s="128"/>
      <c r="B60" s="128"/>
      <c r="C60" s="138" t="s">
        <v>1353</v>
      </c>
      <c r="D60" s="139"/>
      <c r="E60" s="140"/>
      <c r="F60" s="159"/>
      <c r="G60" s="138"/>
      <c r="H60" s="142"/>
      <c r="I60" s="159"/>
      <c r="J60" s="138"/>
      <c r="K60" s="142"/>
      <c r="L60" s="159"/>
      <c r="M60" s="138"/>
      <c r="N60" s="142"/>
      <c r="O60" s="159"/>
      <c r="P60" s="138"/>
      <c r="Q60" s="142"/>
      <c r="R60" s="159"/>
      <c r="S60" s="138"/>
      <c r="T60" s="142"/>
      <c r="U60" s="143">
        <f t="shared" si="75"/>
        <v>0</v>
      </c>
      <c r="V60" s="144">
        <f>(U59+U60)*V59*4/100</f>
        <v>0</v>
      </c>
      <c r="W60" s="145"/>
      <c r="X60" s="137" t="s">
        <v>1354</v>
      </c>
      <c r="Y60" s="43"/>
      <c r="Z60" s="43"/>
    </row>
    <row r="61" ht="15.75" customHeight="1">
      <c r="A61" s="124"/>
      <c r="B61" s="124"/>
      <c r="C61" s="146" t="s">
        <v>1355</v>
      </c>
      <c r="D61" s="147"/>
      <c r="E61" s="148"/>
      <c r="F61" s="149"/>
      <c r="G61" s="146"/>
      <c r="H61" s="150"/>
      <c r="I61" s="151"/>
      <c r="J61" s="146"/>
      <c r="K61" s="150"/>
      <c r="L61" s="151"/>
      <c r="M61" s="146"/>
      <c r="N61" s="150"/>
      <c r="O61" s="151"/>
      <c r="P61" s="146"/>
      <c r="Q61" s="150"/>
      <c r="R61" s="151"/>
      <c r="S61" s="146"/>
      <c r="T61" s="150"/>
      <c r="U61" s="152">
        <f>F61+I61+L61+O61+R61</f>
        <v>0</v>
      </c>
      <c r="V61" s="153">
        <f>U61*23000</f>
        <v>0</v>
      </c>
      <c r="W61" s="21"/>
      <c r="X61" s="16"/>
      <c r="Y61" s="43"/>
      <c r="Z61" s="43"/>
    </row>
    <row r="62" ht="24.75" customHeight="1">
      <c r="A62" s="33">
        <v>12.0</v>
      </c>
      <c r="B62" s="125" t="s">
        <v>131</v>
      </c>
      <c r="C62" s="125" t="s">
        <v>1369</v>
      </c>
      <c r="D62" s="35" t="s">
        <v>18</v>
      </c>
      <c r="E62" s="36" t="s">
        <v>19</v>
      </c>
      <c r="F62" s="37" t="s">
        <v>132</v>
      </c>
      <c r="G62" s="38">
        <v>2.0</v>
      </c>
      <c r="H62" s="39">
        <f t="shared" ref="H62:H63" si="76">G62*40/60</f>
        <v>1.333333333</v>
      </c>
      <c r="I62" s="75" t="s">
        <v>133</v>
      </c>
      <c r="J62" s="38">
        <v>4.0</v>
      </c>
      <c r="K62" s="39">
        <f t="shared" ref="K62:K63" si="77">J62*40/60</f>
        <v>2.666666667</v>
      </c>
      <c r="L62" s="75" t="s">
        <v>134</v>
      </c>
      <c r="M62" s="38">
        <v>4.0</v>
      </c>
      <c r="N62" s="39">
        <f t="shared" ref="N62:N63" si="78">M62*40/60</f>
        <v>2.666666667</v>
      </c>
      <c r="O62" s="75" t="s">
        <v>135</v>
      </c>
      <c r="P62" s="38">
        <v>4.0</v>
      </c>
      <c r="Q62" s="39">
        <f t="shared" ref="Q62:Q63" si="79">P62*40/60</f>
        <v>2.666666667</v>
      </c>
      <c r="R62" s="75" t="s">
        <v>136</v>
      </c>
      <c r="S62" s="38">
        <v>4.0</v>
      </c>
      <c r="T62" s="39">
        <f t="shared" ref="T62:T63" si="80">S62*40/60</f>
        <v>2.666666667</v>
      </c>
      <c r="U62" s="40">
        <f t="shared" ref="U62:U63" si="81">G62+J62+M62+P62+S62</f>
        <v>18</v>
      </c>
      <c r="V62" s="126">
        <f>U62+U63</f>
        <v>32</v>
      </c>
      <c r="W62" s="127">
        <f>H62+H63+K62+K63+N62+N63+Q62+Q63+T62+T63</f>
        <v>21.33333333</v>
      </c>
      <c r="X62" s="16"/>
      <c r="Y62" s="43"/>
      <c r="Z62" s="43"/>
    </row>
    <row r="63" ht="15.75" customHeight="1">
      <c r="A63" s="128"/>
      <c r="B63" s="128"/>
      <c r="C63" s="124"/>
      <c r="D63" s="46">
        <v>1998.0</v>
      </c>
      <c r="E63" s="47" t="s">
        <v>25</v>
      </c>
      <c r="F63" s="48" t="s">
        <v>137</v>
      </c>
      <c r="G63" s="49">
        <v>4.0</v>
      </c>
      <c r="H63" s="50">
        <f t="shared" si="76"/>
        <v>2.666666667</v>
      </c>
      <c r="I63" s="48" t="s">
        <v>138</v>
      </c>
      <c r="J63" s="49">
        <v>2.0</v>
      </c>
      <c r="K63" s="50">
        <f t="shared" si="77"/>
        <v>1.333333333</v>
      </c>
      <c r="L63" s="48" t="s">
        <v>139</v>
      </c>
      <c r="M63" s="49">
        <v>2.0</v>
      </c>
      <c r="N63" s="50">
        <f t="shared" si="78"/>
        <v>1.333333333</v>
      </c>
      <c r="O63" s="48" t="s">
        <v>140</v>
      </c>
      <c r="P63" s="49">
        <v>4.0</v>
      </c>
      <c r="Q63" s="50">
        <f t="shared" si="79"/>
        <v>2.666666667</v>
      </c>
      <c r="R63" s="48" t="s">
        <v>141</v>
      </c>
      <c r="S63" s="49">
        <v>2.0</v>
      </c>
      <c r="T63" s="50">
        <f t="shared" si="80"/>
        <v>1.333333333</v>
      </c>
      <c r="U63" s="51">
        <f t="shared" si="81"/>
        <v>14</v>
      </c>
      <c r="V63" s="124"/>
      <c r="W63" s="124"/>
      <c r="X63" s="16"/>
      <c r="Y63" s="43"/>
      <c r="Z63" s="43"/>
    </row>
    <row r="64" ht="15.75" customHeight="1">
      <c r="A64" s="128"/>
      <c r="B64" s="128"/>
      <c r="C64" s="129" t="s">
        <v>1351</v>
      </c>
      <c r="D64" s="130"/>
      <c r="E64" s="131"/>
      <c r="F64" s="132">
        <v>4.2</v>
      </c>
      <c r="G64" s="129"/>
      <c r="H64" s="133"/>
      <c r="I64" s="132">
        <v>10.7</v>
      </c>
      <c r="J64" s="129"/>
      <c r="K64" s="133"/>
      <c r="L64" s="132">
        <v>6.0</v>
      </c>
      <c r="M64" s="129"/>
      <c r="N64" s="133"/>
      <c r="O64" s="132">
        <v>6.0</v>
      </c>
      <c r="P64" s="129"/>
      <c r="Q64" s="133"/>
      <c r="R64" s="132">
        <v>6.0</v>
      </c>
      <c r="S64" s="129"/>
      <c r="T64" s="133"/>
      <c r="U64" s="134">
        <f t="shared" ref="U64:U65" si="82">(F64+I64+L64+O64+R64)*2</f>
        <v>65.8</v>
      </c>
      <c r="V64" s="135">
        <v>20000.0</v>
      </c>
      <c r="W64" s="136"/>
      <c r="X64" s="137" t="s">
        <v>1352</v>
      </c>
      <c r="Y64" s="43"/>
      <c r="Z64" s="43"/>
    </row>
    <row r="65" ht="15.75" customHeight="1">
      <c r="A65" s="128"/>
      <c r="B65" s="128"/>
      <c r="C65" s="138" t="s">
        <v>1353</v>
      </c>
      <c r="D65" s="139"/>
      <c r="E65" s="140"/>
      <c r="F65" s="141">
        <v>9.0</v>
      </c>
      <c r="G65" s="138"/>
      <c r="H65" s="142"/>
      <c r="I65" s="141">
        <v>4.2</v>
      </c>
      <c r="J65" s="138"/>
      <c r="K65" s="142"/>
      <c r="L65" s="141">
        <v>4.2</v>
      </c>
      <c r="M65" s="138"/>
      <c r="N65" s="142"/>
      <c r="O65" s="141">
        <v>9.0</v>
      </c>
      <c r="P65" s="138"/>
      <c r="Q65" s="142"/>
      <c r="R65" s="141">
        <v>4.2</v>
      </c>
      <c r="S65" s="138"/>
      <c r="T65" s="142"/>
      <c r="U65" s="143">
        <f t="shared" si="82"/>
        <v>61.2</v>
      </c>
      <c r="V65" s="144">
        <f>(U64+U65)*V64*4/100</f>
        <v>101600</v>
      </c>
      <c r="W65" s="145"/>
      <c r="X65" s="137" t="s">
        <v>1354</v>
      </c>
      <c r="Y65" s="43"/>
      <c r="Z65" s="43"/>
    </row>
    <row r="66" ht="15.75" customHeight="1">
      <c r="A66" s="124"/>
      <c r="B66" s="124"/>
      <c r="C66" s="146" t="s">
        <v>1355</v>
      </c>
      <c r="D66" s="147"/>
      <c r="E66" s="148"/>
      <c r="F66" s="149"/>
      <c r="G66" s="146"/>
      <c r="H66" s="150"/>
      <c r="I66" s="149"/>
      <c r="J66" s="146"/>
      <c r="K66" s="150"/>
      <c r="L66" s="149"/>
      <c r="M66" s="146"/>
      <c r="N66" s="150"/>
      <c r="O66" s="149"/>
      <c r="P66" s="146"/>
      <c r="Q66" s="150"/>
      <c r="R66" s="149"/>
      <c r="S66" s="146"/>
      <c r="T66" s="150"/>
      <c r="U66" s="152">
        <f>F66+I66+L66+O66+R66</f>
        <v>0</v>
      </c>
      <c r="V66" s="153">
        <f>U66*23000</f>
        <v>0</v>
      </c>
      <c r="W66" s="21"/>
      <c r="X66" s="16"/>
      <c r="Y66" s="43"/>
      <c r="Z66" s="43"/>
    </row>
    <row r="67" ht="21.0" customHeight="1">
      <c r="A67" s="33">
        <v>13.0</v>
      </c>
      <c r="B67" s="125" t="s">
        <v>142</v>
      </c>
      <c r="C67" s="125" t="s">
        <v>1361</v>
      </c>
      <c r="D67" s="54"/>
      <c r="E67" s="36" t="s">
        <v>19</v>
      </c>
      <c r="F67" s="37" t="s">
        <v>143</v>
      </c>
      <c r="G67" s="38">
        <v>3.0</v>
      </c>
      <c r="H67" s="39">
        <f t="shared" ref="H67:H68" si="83">G67*40/60</f>
        <v>2</v>
      </c>
      <c r="I67" s="67" t="s">
        <v>144</v>
      </c>
      <c r="J67" s="68">
        <v>4.0</v>
      </c>
      <c r="K67" s="39">
        <f t="shared" ref="K67:K68" si="84">J67*40/60</f>
        <v>2.666666667</v>
      </c>
      <c r="L67" s="37" t="s">
        <v>145</v>
      </c>
      <c r="M67" s="38">
        <v>4.0</v>
      </c>
      <c r="N67" s="39">
        <f t="shared" ref="N67:N68" si="85">M67*40/60</f>
        <v>2.666666667</v>
      </c>
      <c r="O67" s="37" t="s">
        <v>146</v>
      </c>
      <c r="P67" s="38">
        <v>4.0</v>
      </c>
      <c r="Q67" s="39">
        <f t="shared" ref="Q67:Q68" si="86">P67*40/60</f>
        <v>2.666666667</v>
      </c>
      <c r="R67" s="37" t="s">
        <v>147</v>
      </c>
      <c r="S67" s="38">
        <v>4.0</v>
      </c>
      <c r="T67" s="39">
        <f t="shared" ref="T67:T68" si="87">S67*40/60</f>
        <v>2.666666667</v>
      </c>
      <c r="U67" s="40">
        <f t="shared" ref="U67:U68" si="88">G67+J67+M67+P67+S67</f>
        <v>19</v>
      </c>
      <c r="V67" s="126">
        <f>U67+U68</f>
        <v>35</v>
      </c>
      <c r="W67" s="127">
        <f>H67+H68+K67+K68+N67+N68+Q67+Q68+T67+T68</f>
        <v>23.33333333</v>
      </c>
      <c r="X67" s="16"/>
      <c r="Y67" s="43"/>
      <c r="Z67" s="43"/>
    </row>
    <row r="68" ht="15.75" customHeight="1">
      <c r="A68" s="128"/>
      <c r="B68" s="128"/>
      <c r="C68" s="124"/>
      <c r="D68" s="58"/>
      <c r="E68" s="47" t="s">
        <v>25</v>
      </c>
      <c r="F68" s="48" t="s">
        <v>148</v>
      </c>
      <c r="G68" s="49">
        <v>2.0</v>
      </c>
      <c r="H68" s="50">
        <f t="shared" si="83"/>
        <v>1.333333333</v>
      </c>
      <c r="I68" s="48" t="s">
        <v>149</v>
      </c>
      <c r="J68" s="49">
        <v>3.0</v>
      </c>
      <c r="K68" s="50">
        <f t="shared" si="84"/>
        <v>2</v>
      </c>
      <c r="L68" s="48" t="s">
        <v>150</v>
      </c>
      <c r="M68" s="49">
        <v>3.0</v>
      </c>
      <c r="N68" s="50">
        <f t="shared" si="85"/>
        <v>2</v>
      </c>
      <c r="O68" s="48" t="s">
        <v>151</v>
      </c>
      <c r="P68" s="49">
        <v>4.0</v>
      </c>
      <c r="Q68" s="50">
        <f t="shared" si="86"/>
        <v>2.666666667</v>
      </c>
      <c r="R68" s="48" t="s">
        <v>152</v>
      </c>
      <c r="S68" s="49">
        <v>4.0</v>
      </c>
      <c r="T68" s="50">
        <f t="shared" si="87"/>
        <v>2.666666667</v>
      </c>
      <c r="U68" s="51">
        <f t="shared" si="88"/>
        <v>16</v>
      </c>
      <c r="V68" s="124"/>
      <c r="W68" s="124"/>
      <c r="X68" s="16"/>
      <c r="Y68" s="43"/>
      <c r="Z68" s="43"/>
    </row>
    <row r="69" ht="15.75" customHeight="1">
      <c r="A69" s="128"/>
      <c r="B69" s="128"/>
      <c r="C69" s="129" t="s">
        <v>1351</v>
      </c>
      <c r="D69" s="130"/>
      <c r="E69" s="131"/>
      <c r="F69" s="132">
        <v>16.0</v>
      </c>
      <c r="G69" s="129"/>
      <c r="H69" s="133"/>
      <c r="I69" s="160">
        <v>8.2</v>
      </c>
      <c r="J69" s="129"/>
      <c r="K69" s="133"/>
      <c r="L69" s="160">
        <v>8.2</v>
      </c>
      <c r="M69" s="129"/>
      <c r="N69" s="133"/>
      <c r="O69" s="132">
        <v>17.4</v>
      </c>
      <c r="P69" s="129"/>
      <c r="Q69" s="133"/>
      <c r="R69" s="132">
        <v>8.2</v>
      </c>
      <c r="S69" s="129"/>
      <c r="T69" s="133"/>
      <c r="U69" s="134">
        <f t="shared" ref="U69:U70" si="89">(F69+I69+L69+O69+R69)*2</f>
        <v>116</v>
      </c>
      <c r="V69" s="135">
        <v>20000.0</v>
      </c>
      <c r="W69" s="136"/>
      <c r="X69" s="137" t="s">
        <v>1352</v>
      </c>
      <c r="Y69" s="43"/>
      <c r="Z69" s="43"/>
    </row>
    <row r="70" ht="15.75" customHeight="1">
      <c r="A70" s="128"/>
      <c r="B70" s="128"/>
      <c r="C70" s="138" t="s">
        <v>1353</v>
      </c>
      <c r="D70" s="139"/>
      <c r="E70" s="140"/>
      <c r="F70" s="141">
        <v>11.0</v>
      </c>
      <c r="G70" s="138"/>
      <c r="H70" s="142"/>
      <c r="I70" s="141">
        <v>16.0</v>
      </c>
      <c r="J70" s="138"/>
      <c r="K70" s="142"/>
      <c r="L70" s="141">
        <v>11.0</v>
      </c>
      <c r="M70" s="138"/>
      <c r="N70" s="142"/>
      <c r="O70" s="141">
        <v>17.4</v>
      </c>
      <c r="P70" s="138"/>
      <c r="Q70" s="142"/>
      <c r="R70" s="141">
        <v>17.4</v>
      </c>
      <c r="S70" s="138"/>
      <c r="T70" s="142"/>
      <c r="U70" s="143">
        <f t="shared" si="89"/>
        <v>145.6</v>
      </c>
      <c r="V70" s="144">
        <f>(U69+U70)*V69*4/100</f>
        <v>209280</v>
      </c>
      <c r="W70" s="145"/>
      <c r="X70" s="137" t="s">
        <v>1354</v>
      </c>
      <c r="Y70" s="43"/>
      <c r="Z70" s="43"/>
    </row>
    <row r="71" ht="15.75" customHeight="1">
      <c r="A71" s="124"/>
      <c r="B71" s="124"/>
      <c r="C71" s="146" t="s">
        <v>1355</v>
      </c>
      <c r="D71" s="147"/>
      <c r="E71" s="148"/>
      <c r="F71" s="149">
        <v>2.0</v>
      </c>
      <c r="G71" s="146"/>
      <c r="H71" s="150"/>
      <c r="I71" s="149">
        <v>2.0</v>
      </c>
      <c r="J71" s="146"/>
      <c r="K71" s="150"/>
      <c r="L71" s="149"/>
      <c r="M71" s="146"/>
      <c r="N71" s="150"/>
      <c r="O71" s="155">
        <f>8*40/60</f>
        <v>5.333333333</v>
      </c>
      <c r="P71" s="146"/>
      <c r="Q71" s="150"/>
      <c r="R71" s="155">
        <f>4*40/60</f>
        <v>2.666666667</v>
      </c>
      <c r="S71" s="146"/>
      <c r="T71" s="150"/>
      <c r="U71" s="156">
        <f>F71+I71+L71+O71+R71</f>
        <v>12</v>
      </c>
      <c r="V71" s="153">
        <f>U71*23000</f>
        <v>276000</v>
      </c>
      <c r="W71" s="21"/>
      <c r="X71" s="137" t="s">
        <v>1360</v>
      </c>
      <c r="Y71" s="43"/>
      <c r="Z71" s="43"/>
    </row>
    <row r="72" ht="24.75" customHeight="1">
      <c r="A72" s="33">
        <v>14.0</v>
      </c>
      <c r="B72" s="125" t="s">
        <v>153</v>
      </c>
      <c r="C72" s="125" t="s">
        <v>1370</v>
      </c>
      <c r="D72" s="35" t="s">
        <v>18</v>
      </c>
      <c r="E72" s="36" t="s">
        <v>19</v>
      </c>
      <c r="F72" s="37" t="s">
        <v>154</v>
      </c>
      <c r="G72" s="38">
        <v>3.0</v>
      </c>
      <c r="H72" s="39">
        <f t="shared" ref="H72:H73" si="90">G72*40/60</f>
        <v>2</v>
      </c>
      <c r="I72" s="37" t="s">
        <v>155</v>
      </c>
      <c r="J72" s="38">
        <v>4.0</v>
      </c>
      <c r="K72" s="39">
        <f t="shared" ref="K72:K73" si="91">J72*40/60</f>
        <v>2.666666667</v>
      </c>
      <c r="L72" s="37" t="s">
        <v>156</v>
      </c>
      <c r="M72" s="38">
        <v>4.0</v>
      </c>
      <c r="N72" s="39">
        <f t="shared" ref="N72:N73" si="92">M72*40/60</f>
        <v>2.666666667</v>
      </c>
      <c r="O72" s="37" t="s">
        <v>157</v>
      </c>
      <c r="P72" s="38">
        <v>3.0</v>
      </c>
      <c r="Q72" s="39">
        <f t="shared" ref="Q72:Q73" si="93">P72*40/60</f>
        <v>2</v>
      </c>
      <c r="R72" s="37" t="s">
        <v>158</v>
      </c>
      <c r="S72" s="38">
        <v>4.0</v>
      </c>
      <c r="T72" s="39">
        <f t="shared" ref="T72:T73" si="94">S72*40/60</f>
        <v>2.666666667</v>
      </c>
      <c r="U72" s="40">
        <f t="shared" ref="U72:U73" si="95">G72+J72+M72+P72+S72</f>
        <v>18</v>
      </c>
      <c r="V72" s="126">
        <f>U72+U73</f>
        <v>21</v>
      </c>
      <c r="W72" s="127">
        <f>H72+H73+K72+K73+N72+N73+Q72+Q73+T72+T73</f>
        <v>14</v>
      </c>
      <c r="X72" s="16"/>
      <c r="Y72" s="43"/>
      <c r="Z72" s="43"/>
    </row>
    <row r="73" ht="15.75" customHeight="1">
      <c r="A73" s="128"/>
      <c r="B73" s="128"/>
      <c r="C73" s="124"/>
      <c r="D73" s="46">
        <v>1998.0</v>
      </c>
      <c r="E73" s="47" t="s">
        <v>25</v>
      </c>
      <c r="F73" s="76" t="s">
        <v>159</v>
      </c>
      <c r="G73" s="49"/>
      <c r="H73" s="50">
        <f t="shared" si="90"/>
        <v>0</v>
      </c>
      <c r="I73" s="48" t="s">
        <v>160</v>
      </c>
      <c r="J73" s="49">
        <v>3.0</v>
      </c>
      <c r="K73" s="50">
        <f t="shared" si="91"/>
        <v>2</v>
      </c>
      <c r="L73" s="76" t="s">
        <v>159</v>
      </c>
      <c r="M73" s="49"/>
      <c r="N73" s="50">
        <f t="shared" si="92"/>
        <v>0</v>
      </c>
      <c r="O73" s="48"/>
      <c r="P73" s="49"/>
      <c r="Q73" s="50">
        <f t="shared" si="93"/>
        <v>0</v>
      </c>
      <c r="R73" s="76" t="s">
        <v>159</v>
      </c>
      <c r="S73" s="49"/>
      <c r="T73" s="50">
        <f t="shared" si="94"/>
        <v>0</v>
      </c>
      <c r="U73" s="51">
        <f t="shared" si="95"/>
        <v>3</v>
      </c>
      <c r="V73" s="124"/>
      <c r="W73" s="124"/>
      <c r="X73" s="77"/>
      <c r="Y73" s="43"/>
      <c r="Z73" s="43"/>
    </row>
    <row r="74" ht="15.75" customHeight="1">
      <c r="A74" s="128"/>
      <c r="B74" s="128"/>
      <c r="C74" s="129" t="s">
        <v>1351</v>
      </c>
      <c r="D74" s="130"/>
      <c r="E74" s="131"/>
      <c r="F74" s="132">
        <v>12.2</v>
      </c>
      <c r="G74" s="129"/>
      <c r="H74" s="133"/>
      <c r="I74" s="132">
        <v>12.2</v>
      </c>
      <c r="J74" s="129"/>
      <c r="K74" s="133"/>
      <c r="L74" s="132">
        <v>6.4</v>
      </c>
      <c r="M74" s="129"/>
      <c r="N74" s="133"/>
      <c r="O74" s="132">
        <v>6.4</v>
      </c>
      <c r="P74" s="129"/>
      <c r="Q74" s="133"/>
      <c r="R74" s="132">
        <v>6.4</v>
      </c>
      <c r="S74" s="129"/>
      <c r="T74" s="133"/>
      <c r="U74" s="134">
        <f t="shared" ref="U74:U75" si="96">(F74+I74+L74+O74+R74)*2</f>
        <v>87.2</v>
      </c>
      <c r="V74" s="135">
        <v>20000.0</v>
      </c>
      <c r="W74" s="136"/>
      <c r="X74" s="137" t="s">
        <v>1352</v>
      </c>
      <c r="Y74" s="43"/>
      <c r="Z74" s="43"/>
    </row>
    <row r="75" ht="15.75" customHeight="1">
      <c r="A75" s="128"/>
      <c r="B75" s="128"/>
      <c r="C75" s="138" t="s">
        <v>1353</v>
      </c>
      <c r="D75" s="139"/>
      <c r="E75" s="140"/>
      <c r="F75" s="141">
        <v>7.6</v>
      </c>
      <c r="G75" s="138"/>
      <c r="H75" s="142"/>
      <c r="I75" s="141">
        <v>6.4</v>
      </c>
      <c r="J75" s="138"/>
      <c r="K75" s="142"/>
      <c r="L75" s="141">
        <v>7.6</v>
      </c>
      <c r="M75" s="138"/>
      <c r="N75" s="142"/>
      <c r="O75" s="141"/>
      <c r="P75" s="138"/>
      <c r="Q75" s="142"/>
      <c r="R75" s="141">
        <v>7.6</v>
      </c>
      <c r="S75" s="138"/>
      <c r="T75" s="142"/>
      <c r="U75" s="143">
        <f t="shared" si="96"/>
        <v>58.4</v>
      </c>
      <c r="V75" s="144">
        <f>(U74+U75)*V74*4/100</f>
        <v>116480</v>
      </c>
      <c r="W75" s="145"/>
      <c r="X75" s="137" t="s">
        <v>1354</v>
      </c>
      <c r="Y75" s="43"/>
      <c r="Z75" s="43"/>
    </row>
    <row r="76" ht="15.75" customHeight="1">
      <c r="A76" s="124"/>
      <c r="B76" s="124"/>
      <c r="C76" s="146" t="s">
        <v>1355</v>
      </c>
      <c r="D76" s="147"/>
      <c r="E76" s="148"/>
      <c r="F76" s="149"/>
      <c r="G76" s="146"/>
      <c r="H76" s="150"/>
      <c r="I76" s="149"/>
      <c r="J76" s="146"/>
      <c r="K76" s="150"/>
      <c r="L76" s="149"/>
      <c r="M76" s="146"/>
      <c r="N76" s="150"/>
      <c r="O76" s="149"/>
      <c r="P76" s="146"/>
      <c r="Q76" s="150"/>
      <c r="R76" s="149"/>
      <c r="S76" s="146"/>
      <c r="T76" s="150"/>
      <c r="U76" s="152">
        <f>F76+I76+L76+O76+R76</f>
        <v>0</v>
      </c>
      <c r="V76" s="153">
        <f>U76*23000</f>
        <v>0</v>
      </c>
      <c r="W76" s="21"/>
      <c r="X76" s="16"/>
      <c r="Y76" s="43"/>
      <c r="Z76" s="43"/>
    </row>
    <row r="77" ht="21.0" customHeight="1">
      <c r="A77" s="33">
        <v>15.0</v>
      </c>
      <c r="B77" s="125" t="s">
        <v>161</v>
      </c>
      <c r="C77" s="157"/>
      <c r="D77" s="54"/>
      <c r="E77" s="36" t="s">
        <v>19</v>
      </c>
      <c r="F77" s="37" t="s">
        <v>162</v>
      </c>
      <c r="G77" s="38">
        <v>3.0</v>
      </c>
      <c r="H77" s="39">
        <f t="shared" ref="H77:H78" si="97">G77*40/60</f>
        <v>2</v>
      </c>
      <c r="I77" s="37" t="s">
        <v>163</v>
      </c>
      <c r="J77" s="38">
        <v>4.0</v>
      </c>
      <c r="K77" s="39">
        <f t="shared" ref="K77:K78" si="98">J77*40/60</f>
        <v>2.666666667</v>
      </c>
      <c r="L77" s="37" t="s">
        <v>164</v>
      </c>
      <c r="M77" s="38">
        <v>4.0</v>
      </c>
      <c r="N77" s="39">
        <f t="shared" ref="N77:N78" si="99">M77*40/60</f>
        <v>2.666666667</v>
      </c>
      <c r="O77" s="37" t="s">
        <v>165</v>
      </c>
      <c r="P77" s="38">
        <v>4.0</v>
      </c>
      <c r="Q77" s="39">
        <f t="shared" ref="Q77:Q78" si="100">P77*40/60</f>
        <v>2.666666667</v>
      </c>
      <c r="R77" s="37" t="s">
        <v>166</v>
      </c>
      <c r="S77" s="38">
        <v>3.0</v>
      </c>
      <c r="T77" s="39">
        <f t="shared" ref="T77:T78" si="101">S77*40/60</f>
        <v>2</v>
      </c>
      <c r="U77" s="40">
        <f t="shared" ref="U77:U78" si="102">G77+J77+M77+P77+S77</f>
        <v>18</v>
      </c>
      <c r="V77" s="126">
        <f>U77+U78</f>
        <v>37</v>
      </c>
      <c r="W77" s="127">
        <f>H77+H78+K77+K78+N77+N78+Q77+Q78+T77+T78</f>
        <v>24.66666667</v>
      </c>
      <c r="X77" s="16"/>
      <c r="Y77" s="43"/>
      <c r="Z77" s="43"/>
    </row>
    <row r="78" ht="15.75" customHeight="1">
      <c r="A78" s="128"/>
      <c r="B78" s="128"/>
      <c r="C78" s="124"/>
      <c r="D78" s="58"/>
      <c r="E78" s="47" t="s">
        <v>25</v>
      </c>
      <c r="F78" s="48" t="s">
        <v>167</v>
      </c>
      <c r="G78" s="49">
        <v>4.0</v>
      </c>
      <c r="H78" s="50">
        <f t="shared" si="97"/>
        <v>2.666666667</v>
      </c>
      <c r="I78" s="48" t="s">
        <v>168</v>
      </c>
      <c r="J78" s="49">
        <v>3.0</v>
      </c>
      <c r="K78" s="50">
        <f t="shared" si="98"/>
        <v>2</v>
      </c>
      <c r="L78" s="48" t="s">
        <v>169</v>
      </c>
      <c r="M78" s="49">
        <v>4.0</v>
      </c>
      <c r="N78" s="50">
        <f t="shared" si="99"/>
        <v>2.666666667</v>
      </c>
      <c r="O78" s="48" t="s">
        <v>170</v>
      </c>
      <c r="P78" s="49">
        <v>4.0</v>
      </c>
      <c r="Q78" s="50">
        <f t="shared" si="100"/>
        <v>2.666666667</v>
      </c>
      <c r="R78" s="48" t="s">
        <v>171</v>
      </c>
      <c r="S78" s="49">
        <v>4.0</v>
      </c>
      <c r="T78" s="50">
        <f t="shared" si="101"/>
        <v>2.666666667</v>
      </c>
      <c r="U78" s="51">
        <f t="shared" si="102"/>
        <v>19</v>
      </c>
      <c r="V78" s="124"/>
      <c r="W78" s="124"/>
      <c r="X78" s="77"/>
      <c r="Y78" s="43"/>
      <c r="Z78" s="43"/>
    </row>
    <row r="79" ht="15.75" customHeight="1">
      <c r="A79" s="128"/>
      <c r="B79" s="128"/>
      <c r="C79" s="129" t="s">
        <v>1351</v>
      </c>
      <c r="D79" s="130"/>
      <c r="E79" s="131"/>
      <c r="F79" s="158"/>
      <c r="G79" s="129"/>
      <c r="H79" s="133"/>
      <c r="I79" s="158"/>
      <c r="J79" s="129"/>
      <c r="K79" s="133"/>
      <c r="L79" s="158"/>
      <c r="M79" s="129"/>
      <c r="N79" s="133"/>
      <c r="O79" s="158"/>
      <c r="P79" s="129"/>
      <c r="Q79" s="133"/>
      <c r="R79" s="158"/>
      <c r="S79" s="129"/>
      <c r="T79" s="133"/>
      <c r="U79" s="134">
        <f t="shared" ref="U79:U80" si="103">(F79+I79+L79+O79+R79)*2</f>
        <v>0</v>
      </c>
      <c r="V79" s="135">
        <v>20000.0</v>
      </c>
      <c r="W79" s="136"/>
      <c r="X79" s="137" t="s">
        <v>1352</v>
      </c>
      <c r="Y79" s="43"/>
      <c r="Z79" s="43"/>
    </row>
    <row r="80" ht="15.75" customHeight="1">
      <c r="A80" s="128"/>
      <c r="B80" s="128"/>
      <c r="C80" s="138" t="s">
        <v>1353</v>
      </c>
      <c r="D80" s="139"/>
      <c r="E80" s="140"/>
      <c r="F80" s="159"/>
      <c r="G80" s="138"/>
      <c r="H80" s="142"/>
      <c r="I80" s="159"/>
      <c r="J80" s="138"/>
      <c r="K80" s="142"/>
      <c r="L80" s="159"/>
      <c r="M80" s="138"/>
      <c r="N80" s="142"/>
      <c r="O80" s="159"/>
      <c r="P80" s="138"/>
      <c r="Q80" s="142"/>
      <c r="R80" s="159"/>
      <c r="S80" s="138"/>
      <c r="T80" s="142"/>
      <c r="U80" s="143">
        <f t="shared" si="103"/>
        <v>0</v>
      </c>
      <c r="V80" s="144">
        <f>(U79+U80)*V79*4/100</f>
        <v>0</v>
      </c>
      <c r="W80" s="145"/>
      <c r="X80" s="137" t="s">
        <v>1354</v>
      </c>
      <c r="Y80" s="43"/>
      <c r="Z80" s="43"/>
    </row>
    <row r="81" ht="15.75" customHeight="1">
      <c r="A81" s="124"/>
      <c r="B81" s="124"/>
      <c r="C81" s="146" t="s">
        <v>1355</v>
      </c>
      <c r="D81" s="147"/>
      <c r="E81" s="148"/>
      <c r="F81" s="149"/>
      <c r="G81" s="146"/>
      <c r="H81" s="150"/>
      <c r="I81" s="151"/>
      <c r="J81" s="146"/>
      <c r="K81" s="150"/>
      <c r="L81" s="151"/>
      <c r="M81" s="146"/>
      <c r="N81" s="150"/>
      <c r="O81" s="151"/>
      <c r="P81" s="146"/>
      <c r="Q81" s="150"/>
      <c r="R81" s="151"/>
      <c r="S81" s="146"/>
      <c r="T81" s="150"/>
      <c r="U81" s="152">
        <f>F81+I81+L81+O81+R81</f>
        <v>0</v>
      </c>
      <c r="V81" s="153">
        <f>U81*23000</f>
        <v>0</v>
      </c>
      <c r="W81" s="21"/>
      <c r="X81" s="16"/>
      <c r="Y81" s="43"/>
      <c r="Z81" s="43"/>
    </row>
    <row r="82" ht="24.75" customHeight="1">
      <c r="A82" s="33">
        <v>16.0</v>
      </c>
      <c r="B82" s="125" t="s">
        <v>172</v>
      </c>
      <c r="C82" s="125" t="s">
        <v>1371</v>
      </c>
      <c r="D82" s="54"/>
      <c r="E82" s="36" t="s">
        <v>19</v>
      </c>
      <c r="F82" s="78" t="s">
        <v>173</v>
      </c>
      <c r="G82" s="79">
        <v>3.0</v>
      </c>
      <c r="H82" s="39">
        <f>G82*45/60</f>
        <v>2.25</v>
      </c>
      <c r="I82" s="78" t="s">
        <v>174</v>
      </c>
      <c r="J82" s="79">
        <v>3.0</v>
      </c>
      <c r="K82" s="70">
        <f>J82*45/60</f>
        <v>2.25</v>
      </c>
      <c r="L82" s="78" t="s">
        <v>175</v>
      </c>
      <c r="M82" s="63">
        <v>4.0</v>
      </c>
      <c r="N82" s="39">
        <f>M82*45/60</f>
        <v>3</v>
      </c>
      <c r="O82" s="75" t="s">
        <v>176</v>
      </c>
      <c r="P82" s="38">
        <v>3.0</v>
      </c>
      <c r="Q82" s="39">
        <f t="shared" ref="Q82:Q83" si="104">P82*40/60</f>
        <v>2</v>
      </c>
      <c r="R82" s="78" t="s">
        <v>177</v>
      </c>
      <c r="S82" s="63">
        <v>4.0</v>
      </c>
      <c r="T82" s="39">
        <f>S82*45/60</f>
        <v>3</v>
      </c>
      <c r="U82" s="40">
        <f t="shared" ref="U82:U83" si="105">G82+J82+M82+P82+S82</f>
        <v>17</v>
      </c>
      <c r="V82" s="126">
        <f>U82+U83</f>
        <v>26</v>
      </c>
      <c r="W82" s="127">
        <f>H82+H83+K82+K83+N82+N83+Q82+Q83+T82+T83</f>
        <v>18.5</v>
      </c>
      <c r="X82" s="74" t="s">
        <v>178</v>
      </c>
      <c r="Y82" s="43"/>
      <c r="Z82" s="43"/>
    </row>
    <row r="83" ht="15.75" customHeight="1">
      <c r="A83" s="128"/>
      <c r="B83" s="128"/>
      <c r="C83" s="124"/>
      <c r="D83" s="58"/>
      <c r="E83" s="47" t="s">
        <v>25</v>
      </c>
      <c r="F83" s="64" t="s">
        <v>1372</v>
      </c>
      <c r="G83" s="65">
        <v>4.0</v>
      </c>
      <c r="H83" s="50">
        <f>G83*40/60</f>
        <v>2.666666667</v>
      </c>
      <c r="I83" s="66" t="s">
        <v>180</v>
      </c>
      <c r="J83" s="49"/>
      <c r="K83" s="50">
        <f>J83*40/60</f>
        <v>0</v>
      </c>
      <c r="L83" s="80" t="s">
        <v>181</v>
      </c>
      <c r="M83" s="49">
        <v>2.0</v>
      </c>
      <c r="N83" s="50">
        <f>M83*40/60</f>
        <v>1.333333333</v>
      </c>
      <c r="O83" s="66" t="s">
        <v>180</v>
      </c>
      <c r="P83" s="49"/>
      <c r="Q83" s="50">
        <f t="shared" si="104"/>
        <v>0</v>
      </c>
      <c r="R83" s="64" t="s">
        <v>182</v>
      </c>
      <c r="S83" s="65">
        <v>3.0</v>
      </c>
      <c r="T83" s="50">
        <f>S83*40/60</f>
        <v>2</v>
      </c>
      <c r="U83" s="51">
        <f t="shared" si="105"/>
        <v>9</v>
      </c>
      <c r="V83" s="124"/>
      <c r="W83" s="124"/>
      <c r="X83" s="16"/>
      <c r="Y83" s="43"/>
      <c r="Z83" s="43"/>
    </row>
    <row r="84" ht="15.75" customHeight="1">
      <c r="A84" s="128"/>
      <c r="B84" s="128"/>
      <c r="C84" s="129" t="s">
        <v>1351</v>
      </c>
      <c r="D84" s="130"/>
      <c r="E84" s="131"/>
      <c r="F84" s="132">
        <v>13.5</v>
      </c>
      <c r="G84" s="129"/>
      <c r="H84" s="133"/>
      <c r="I84" s="132">
        <v>13.5</v>
      </c>
      <c r="J84" s="129"/>
      <c r="K84" s="133"/>
      <c r="L84" s="132">
        <v>10.4</v>
      </c>
      <c r="M84" s="129"/>
      <c r="N84" s="133"/>
      <c r="O84" s="132">
        <v>8.1</v>
      </c>
      <c r="P84" s="129"/>
      <c r="Q84" s="133"/>
      <c r="R84" s="160">
        <v>15.7</v>
      </c>
      <c r="S84" s="129"/>
      <c r="T84" s="133"/>
      <c r="U84" s="134">
        <f t="shared" ref="U84:U85" si="106">(F84+I84+L84+O84+R84)*2</f>
        <v>122.4</v>
      </c>
      <c r="V84" s="135">
        <v>20000.0</v>
      </c>
      <c r="W84" s="136"/>
      <c r="X84" s="137" t="s">
        <v>1352</v>
      </c>
      <c r="Y84" s="43"/>
      <c r="Z84" s="43"/>
    </row>
    <row r="85" ht="15.75" customHeight="1">
      <c r="A85" s="128"/>
      <c r="B85" s="128"/>
      <c r="C85" s="138" t="s">
        <v>1353</v>
      </c>
      <c r="D85" s="139"/>
      <c r="E85" s="140"/>
      <c r="F85" s="141">
        <v>14.5</v>
      </c>
      <c r="G85" s="138"/>
      <c r="H85" s="142"/>
      <c r="I85" s="141">
        <v>11.2</v>
      </c>
      <c r="J85" s="138"/>
      <c r="K85" s="142"/>
      <c r="L85" s="141">
        <v>8.1</v>
      </c>
      <c r="M85" s="138"/>
      <c r="N85" s="142"/>
      <c r="O85" s="141">
        <v>11.2</v>
      </c>
      <c r="P85" s="138"/>
      <c r="Q85" s="142"/>
      <c r="R85" s="141">
        <v>10.4</v>
      </c>
      <c r="S85" s="138"/>
      <c r="T85" s="142"/>
      <c r="U85" s="143">
        <f t="shared" si="106"/>
        <v>110.8</v>
      </c>
      <c r="V85" s="144">
        <f>(U84+U85)*V84*4/100</f>
        <v>186560</v>
      </c>
      <c r="W85" s="145"/>
      <c r="X85" s="137" t="s">
        <v>1354</v>
      </c>
      <c r="Y85" s="43"/>
      <c r="Z85" s="43"/>
    </row>
    <row r="86" ht="15.75" customHeight="1">
      <c r="A86" s="124"/>
      <c r="B86" s="124"/>
      <c r="C86" s="146" t="s">
        <v>1355</v>
      </c>
      <c r="D86" s="147"/>
      <c r="E86" s="148"/>
      <c r="F86" s="149">
        <f>7*45/60</f>
        <v>5.25</v>
      </c>
      <c r="G86" s="146"/>
      <c r="H86" s="150"/>
      <c r="I86" s="149">
        <f>3*45/60</f>
        <v>2.25</v>
      </c>
      <c r="J86" s="146"/>
      <c r="K86" s="150"/>
      <c r="L86" s="149"/>
      <c r="M86" s="146"/>
      <c r="N86" s="150"/>
      <c r="O86" s="149"/>
      <c r="P86" s="146"/>
      <c r="Q86" s="150"/>
      <c r="R86" s="149">
        <f>4*45/60</f>
        <v>3</v>
      </c>
      <c r="S86" s="146"/>
      <c r="T86" s="150"/>
      <c r="U86" s="152">
        <f>F86+I86+L86+O86+R86</f>
        <v>10.5</v>
      </c>
      <c r="V86" s="153">
        <f>U86*23000</f>
        <v>241500</v>
      </c>
      <c r="W86" s="21"/>
      <c r="X86" s="137" t="s">
        <v>1360</v>
      </c>
      <c r="Y86" s="43"/>
      <c r="Z86" s="43"/>
    </row>
    <row r="87" ht="24.75" customHeight="1">
      <c r="A87" s="33">
        <v>17.0</v>
      </c>
      <c r="B87" s="125" t="s">
        <v>183</v>
      </c>
      <c r="C87" s="125" t="s">
        <v>1373</v>
      </c>
      <c r="D87" s="54"/>
      <c r="E87" s="36" t="s">
        <v>19</v>
      </c>
      <c r="F87" s="37" t="s">
        <v>184</v>
      </c>
      <c r="G87" s="38">
        <v>3.0</v>
      </c>
      <c r="H87" s="39">
        <f t="shared" ref="H87:H88" si="107">G87*40/60</f>
        <v>2</v>
      </c>
      <c r="I87" s="67" t="s">
        <v>185</v>
      </c>
      <c r="J87" s="68">
        <v>4.0</v>
      </c>
      <c r="K87" s="39">
        <f t="shared" ref="K87:K88" si="108">J87*40/60</f>
        <v>2.666666667</v>
      </c>
      <c r="L87" s="37" t="s">
        <v>186</v>
      </c>
      <c r="M87" s="38">
        <v>4.0</v>
      </c>
      <c r="N87" s="39">
        <f>M87*40/60</f>
        <v>2.666666667</v>
      </c>
      <c r="O87" s="67" t="s">
        <v>1374</v>
      </c>
      <c r="P87" s="38">
        <v>4.0</v>
      </c>
      <c r="Q87" s="39">
        <f t="shared" ref="Q87:Q88" si="109">P87*40/60</f>
        <v>2.666666667</v>
      </c>
      <c r="R87" s="67" t="s">
        <v>188</v>
      </c>
      <c r="S87" s="38">
        <v>4.0</v>
      </c>
      <c r="T87" s="39">
        <f t="shared" ref="T87:T88" si="110">S87*40/60</f>
        <v>2.666666667</v>
      </c>
      <c r="U87" s="40">
        <f t="shared" ref="U87:U88" si="111">G87+J87+M87+P87+S87</f>
        <v>19</v>
      </c>
      <c r="V87" s="126">
        <f>U87+U88</f>
        <v>34</v>
      </c>
      <c r="W87" s="127">
        <f>H87+H88+K87+K88+N87+N88+Q87+Q88+T87+T88</f>
        <v>23</v>
      </c>
      <c r="X87" s="16"/>
      <c r="Y87" s="43"/>
      <c r="Z87" s="43"/>
    </row>
    <row r="88" ht="15.75" customHeight="1">
      <c r="A88" s="128"/>
      <c r="B88" s="128"/>
      <c r="C88" s="124"/>
      <c r="D88" s="58"/>
      <c r="E88" s="47" t="s">
        <v>25</v>
      </c>
      <c r="F88" s="48" t="s">
        <v>189</v>
      </c>
      <c r="G88" s="49">
        <v>4.0</v>
      </c>
      <c r="H88" s="50">
        <f t="shared" si="107"/>
        <v>2.666666667</v>
      </c>
      <c r="I88" s="48" t="s">
        <v>190</v>
      </c>
      <c r="J88" s="49">
        <v>3.0</v>
      </c>
      <c r="K88" s="50">
        <f t="shared" si="108"/>
        <v>2</v>
      </c>
      <c r="L88" s="64" t="s">
        <v>191</v>
      </c>
      <c r="M88" s="65">
        <v>4.0</v>
      </c>
      <c r="N88" s="50">
        <f>M88*45/60</f>
        <v>3</v>
      </c>
      <c r="O88" s="48" t="s">
        <v>192</v>
      </c>
      <c r="P88" s="49">
        <v>4.0</v>
      </c>
      <c r="Q88" s="50">
        <f t="shared" si="109"/>
        <v>2.666666667</v>
      </c>
      <c r="R88" s="59" t="s">
        <v>35</v>
      </c>
      <c r="S88" s="49"/>
      <c r="T88" s="50">
        <f t="shared" si="110"/>
        <v>0</v>
      </c>
      <c r="U88" s="51">
        <f t="shared" si="111"/>
        <v>15</v>
      </c>
      <c r="V88" s="124"/>
      <c r="W88" s="124"/>
      <c r="X88" s="16"/>
      <c r="Y88" s="43"/>
      <c r="Z88" s="43"/>
    </row>
    <row r="89" ht="15.75" customHeight="1">
      <c r="A89" s="128"/>
      <c r="B89" s="128"/>
      <c r="C89" s="129" t="s">
        <v>1351</v>
      </c>
      <c r="D89" s="130"/>
      <c r="E89" s="131"/>
      <c r="F89" s="132">
        <v>8.3</v>
      </c>
      <c r="G89" s="129"/>
      <c r="H89" s="133"/>
      <c r="I89" s="132">
        <v>8.2</v>
      </c>
      <c r="J89" s="129"/>
      <c r="K89" s="133"/>
      <c r="L89" s="132">
        <v>8.3</v>
      </c>
      <c r="M89" s="129"/>
      <c r="N89" s="133"/>
      <c r="O89" s="132">
        <v>7.2</v>
      </c>
      <c r="P89" s="129"/>
      <c r="Q89" s="133"/>
      <c r="R89" s="132">
        <v>8.2</v>
      </c>
      <c r="S89" s="129"/>
      <c r="T89" s="133"/>
      <c r="U89" s="134">
        <f t="shared" ref="U89:U90" si="112">(F89+I89+L89+O89+R89)*2</f>
        <v>80.4</v>
      </c>
      <c r="V89" s="135">
        <v>20000.0</v>
      </c>
      <c r="W89" s="136"/>
      <c r="X89" s="137" t="s">
        <v>1352</v>
      </c>
      <c r="Y89" s="43"/>
      <c r="Z89" s="43"/>
    </row>
    <row r="90" ht="15.75" customHeight="1">
      <c r="A90" s="128"/>
      <c r="B90" s="128"/>
      <c r="C90" s="138" t="s">
        <v>1353</v>
      </c>
      <c r="D90" s="139"/>
      <c r="E90" s="140"/>
      <c r="F90" s="141">
        <v>6.1</v>
      </c>
      <c r="G90" s="138"/>
      <c r="H90" s="142"/>
      <c r="I90" s="141">
        <v>7.2</v>
      </c>
      <c r="J90" s="138"/>
      <c r="K90" s="142"/>
      <c r="L90" s="141">
        <v>1.4</v>
      </c>
      <c r="M90" s="138"/>
      <c r="N90" s="142"/>
      <c r="O90" s="141">
        <v>6.1</v>
      </c>
      <c r="P90" s="138"/>
      <c r="Q90" s="142"/>
      <c r="R90" s="141"/>
      <c r="S90" s="138"/>
      <c r="T90" s="142"/>
      <c r="U90" s="143">
        <f t="shared" si="112"/>
        <v>41.6</v>
      </c>
      <c r="V90" s="144">
        <f>(U89+U90)*V89*4/100</f>
        <v>97600</v>
      </c>
      <c r="W90" s="145"/>
      <c r="X90" s="137" t="s">
        <v>1354</v>
      </c>
      <c r="Y90" s="43"/>
      <c r="Z90" s="43"/>
    </row>
    <row r="91" ht="15.75" customHeight="1">
      <c r="A91" s="124"/>
      <c r="B91" s="124"/>
      <c r="C91" s="146" t="s">
        <v>1355</v>
      </c>
      <c r="D91" s="147"/>
      <c r="E91" s="148"/>
      <c r="F91" s="149"/>
      <c r="G91" s="146"/>
      <c r="H91" s="150"/>
      <c r="I91" s="149"/>
      <c r="J91" s="146"/>
      <c r="K91" s="150"/>
      <c r="L91" s="149"/>
      <c r="M91" s="146"/>
      <c r="N91" s="150"/>
      <c r="O91" s="149"/>
      <c r="P91" s="146"/>
      <c r="Q91" s="150"/>
      <c r="R91" s="149"/>
      <c r="S91" s="146"/>
      <c r="T91" s="150"/>
      <c r="U91" s="152">
        <f>F91+I91+L91+O91+R91</f>
        <v>0</v>
      </c>
      <c r="V91" s="153">
        <f>U91*23000</f>
        <v>0</v>
      </c>
      <c r="W91" s="21"/>
      <c r="X91" s="16"/>
      <c r="Y91" s="43"/>
      <c r="Z91" s="43"/>
    </row>
    <row r="92" ht="24.75" customHeight="1">
      <c r="A92" s="33">
        <v>18.0</v>
      </c>
      <c r="B92" s="125" t="s">
        <v>193</v>
      </c>
      <c r="C92" s="125" t="s">
        <v>1375</v>
      </c>
      <c r="D92" s="54"/>
      <c r="E92" s="36" t="s">
        <v>19</v>
      </c>
      <c r="F92" s="37"/>
      <c r="G92" s="38"/>
      <c r="H92" s="39">
        <f>G92*40/60</f>
        <v>0</v>
      </c>
      <c r="I92" s="37" t="s">
        <v>1376</v>
      </c>
      <c r="J92" s="38">
        <v>5.0</v>
      </c>
      <c r="K92" s="39">
        <f>J92*40/60</f>
        <v>3.333333333</v>
      </c>
      <c r="L92" s="78" t="s">
        <v>195</v>
      </c>
      <c r="M92" s="79">
        <v>4.0</v>
      </c>
      <c r="N92" s="39">
        <f t="shared" ref="N92:N93" si="113">M92*45/60</f>
        <v>3</v>
      </c>
      <c r="O92" s="67" t="s">
        <v>196</v>
      </c>
      <c r="P92" s="68">
        <v>3.0</v>
      </c>
      <c r="Q92" s="39">
        <f t="shared" ref="Q92:Q93" si="114">P92*40/60</f>
        <v>2</v>
      </c>
      <c r="R92" s="78" t="s">
        <v>197</v>
      </c>
      <c r="S92" s="63">
        <v>3.0</v>
      </c>
      <c r="T92" s="39">
        <f t="shared" ref="T92:T93" si="115">S92*45/60</f>
        <v>2.25</v>
      </c>
      <c r="U92" s="40">
        <f t="shared" ref="U92:U93" si="116">G92+J92+M92+P92+S92</f>
        <v>15</v>
      </c>
      <c r="V92" s="126">
        <f>U92+U93</f>
        <v>32</v>
      </c>
      <c r="W92" s="127">
        <f>H92+H93+K92+K93+N92+N93+Q92+Q93+T92+T93</f>
        <v>23</v>
      </c>
      <c r="X92" s="16"/>
      <c r="Y92" s="43"/>
      <c r="Z92" s="43"/>
    </row>
    <row r="93" ht="15.75" customHeight="1">
      <c r="A93" s="128"/>
      <c r="B93" s="128"/>
      <c r="C93" s="124"/>
      <c r="D93" s="58"/>
      <c r="E93" s="47" t="s">
        <v>25</v>
      </c>
      <c r="F93" s="64" t="s">
        <v>198</v>
      </c>
      <c r="G93" s="65">
        <v>3.0</v>
      </c>
      <c r="H93" s="50">
        <f>G93*45/60</f>
        <v>2.25</v>
      </c>
      <c r="I93" s="64" t="s">
        <v>199</v>
      </c>
      <c r="J93" s="65">
        <v>3.0</v>
      </c>
      <c r="K93" s="50">
        <f>J93*45/60</f>
        <v>2.25</v>
      </c>
      <c r="L93" s="64" t="s">
        <v>200</v>
      </c>
      <c r="M93" s="65">
        <v>4.0</v>
      </c>
      <c r="N93" s="50">
        <f t="shared" si="113"/>
        <v>3</v>
      </c>
      <c r="O93" s="48" t="s">
        <v>201</v>
      </c>
      <c r="P93" s="49">
        <v>4.0</v>
      </c>
      <c r="Q93" s="50">
        <f t="shared" si="114"/>
        <v>2.666666667</v>
      </c>
      <c r="R93" s="64" t="s">
        <v>202</v>
      </c>
      <c r="S93" s="65">
        <v>3.0</v>
      </c>
      <c r="T93" s="50">
        <f t="shared" si="115"/>
        <v>2.25</v>
      </c>
      <c r="U93" s="51">
        <f t="shared" si="116"/>
        <v>17</v>
      </c>
      <c r="V93" s="124"/>
      <c r="W93" s="124"/>
      <c r="X93" s="16"/>
      <c r="Y93" s="43"/>
      <c r="Z93" s="43"/>
    </row>
    <row r="94" ht="15.75" customHeight="1">
      <c r="A94" s="128"/>
      <c r="B94" s="128"/>
      <c r="C94" s="129" t="s">
        <v>1351</v>
      </c>
      <c r="D94" s="130"/>
      <c r="E94" s="131"/>
      <c r="F94" s="132"/>
      <c r="G94" s="129"/>
      <c r="H94" s="133"/>
      <c r="I94" s="132">
        <v>9.9</v>
      </c>
      <c r="J94" s="129"/>
      <c r="K94" s="133"/>
      <c r="L94" s="132">
        <v>4.3</v>
      </c>
      <c r="M94" s="129"/>
      <c r="N94" s="133"/>
      <c r="O94" s="132">
        <v>9.9</v>
      </c>
      <c r="P94" s="129"/>
      <c r="Q94" s="133"/>
      <c r="R94" s="132">
        <v>12.7</v>
      </c>
      <c r="S94" s="129"/>
      <c r="T94" s="133"/>
      <c r="U94" s="134">
        <f t="shared" ref="U94:U95" si="117">(F94+I94+L94+O94+R94)*2</f>
        <v>73.6</v>
      </c>
      <c r="V94" s="135">
        <v>20000.0</v>
      </c>
      <c r="W94" s="136"/>
      <c r="X94" s="137" t="s">
        <v>1352</v>
      </c>
      <c r="Y94" s="43"/>
      <c r="Z94" s="43"/>
    </row>
    <row r="95" ht="15.75" customHeight="1">
      <c r="A95" s="128"/>
      <c r="B95" s="128"/>
      <c r="C95" s="138" t="s">
        <v>1353</v>
      </c>
      <c r="D95" s="139"/>
      <c r="E95" s="140"/>
      <c r="F95" s="141">
        <v>9.6</v>
      </c>
      <c r="G95" s="138"/>
      <c r="H95" s="142"/>
      <c r="I95" s="141">
        <v>4.6</v>
      </c>
      <c r="J95" s="138"/>
      <c r="K95" s="142"/>
      <c r="L95" s="141">
        <v>9.6</v>
      </c>
      <c r="M95" s="138"/>
      <c r="N95" s="142"/>
      <c r="O95" s="141">
        <v>6.3</v>
      </c>
      <c r="P95" s="138"/>
      <c r="Q95" s="142"/>
      <c r="R95" s="141">
        <v>10.6</v>
      </c>
      <c r="S95" s="138"/>
      <c r="T95" s="142"/>
      <c r="U95" s="143">
        <f t="shared" si="117"/>
        <v>81.4</v>
      </c>
      <c r="V95" s="144">
        <f>(U94+U95)*V94*4/100</f>
        <v>124000</v>
      </c>
      <c r="W95" s="145"/>
      <c r="X95" s="137" t="s">
        <v>1354</v>
      </c>
      <c r="Y95" s="43"/>
      <c r="Z95" s="43"/>
    </row>
    <row r="96" ht="15.75" customHeight="1">
      <c r="A96" s="124"/>
      <c r="B96" s="124"/>
      <c r="C96" s="146" t="s">
        <v>1355</v>
      </c>
      <c r="D96" s="147"/>
      <c r="E96" s="148"/>
      <c r="F96" s="149"/>
      <c r="G96" s="146"/>
      <c r="H96" s="150"/>
      <c r="I96" s="149"/>
      <c r="J96" s="146"/>
      <c r="K96" s="150"/>
      <c r="L96" s="149"/>
      <c r="M96" s="146"/>
      <c r="N96" s="150"/>
      <c r="O96" s="149"/>
      <c r="P96" s="146"/>
      <c r="Q96" s="150"/>
      <c r="R96" s="149">
        <f>3*45/60</f>
        <v>2.25</v>
      </c>
      <c r="S96" s="146"/>
      <c r="T96" s="150"/>
      <c r="U96" s="152">
        <f>F96+I96+L96+O96+R96</f>
        <v>2.25</v>
      </c>
      <c r="V96" s="153">
        <f>U96*23000</f>
        <v>51750</v>
      </c>
      <c r="W96" s="21"/>
      <c r="X96" s="137" t="s">
        <v>1360</v>
      </c>
      <c r="Y96" s="43"/>
      <c r="Z96" s="43"/>
    </row>
    <row r="97" ht="21.0" customHeight="1">
      <c r="A97" s="33">
        <v>19.0</v>
      </c>
      <c r="B97" s="125" t="s">
        <v>203</v>
      </c>
      <c r="C97" s="125" t="s">
        <v>1377</v>
      </c>
      <c r="D97" s="54"/>
      <c r="E97" s="36" t="s">
        <v>19</v>
      </c>
      <c r="F97" s="78" t="s">
        <v>204</v>
      </c>
      <c r="G97" s="79">
        <v>3.0</v>
      </c>
      <c r="H97" s="39">
        <f t="shared" ref="H97:H98" si="118">G97*45/60</f>
        <v>2.25</v>
      </c>
      <c r="I97" s="81" t="s">
        <v>205</v>
      </c>
      <c r="J97" s="38"/>
      <c r="K97" s="39">
        <f>J97*40/60</f>
        <v>0</v>
      </c>
      <c r="L97" s="62" t="s">
        <v>206</v>
      </c>
      <c r="M97" s="63">
        <v>2.0</v>
      </c>
      <c r="N97" s="39">
        <f t="shared" ref="N97:N98" si="119">M97*45/60</f>
        <v>1.5</v>
      </c>
      <c r="O97" s="81" t="s">
        <v>205</v>
      </c>
      <c r="P97" s="38"/>
      <c r="Q97" s="39">
        <f>P97*40/60</f>
        <v>0</v>
      </c>
      <c r="R97" s="62" t="s">
        <v>207</v>
      </c>
      <c r="S97" s="63">
        <v>5.0</v>
      </c>
      <c r="T97" s="39">
        <f>S97*45/60</f>
        <v>3.75</v>
      </c>
      <c r="U97" s="40">
        <f t="shared" ref="U97:U98" si="120">G97+J97+M97+P97+S97</f>
        <v>10</v>
      </c>
      <c r="V97" s="126">
        <f>U97+U98</f>
        <v>26</v>
      </c>
      <c r="W97" s="127">
        <f>H97+H98+K97+K98+N97+N98+Q97+Q98+T97+T98</f>
        <v>19.25</v>
      </c>
      <c r="X97" s="16"/>
      <c r="Y97" s="43"/>
      <c r="Z97" s="43"/>
    </row>
    <row r="98" ht="15.75" customHeight="1">
      <c r="A98" s="128"/>
      <c r="B98" s="128"/>
      <c r="C98" s="124"/>
      <c r="D98" s="58"/>
      <c r="E98" s="47" t="s">
        <v>25</v>
      </c>
      <c r="F98" s="64" t="s">
        <v>208</v>
      </c>
      <c r="G98" s="65">
        <v>3.0</v>
      </c>
      <c r="H98" s="50">
        <f t="shared" si="118"/>
        <v>2.25</v>
      </c>
      <c r="I98" s="64" t="s">
        <v>209</v>
      </c>
      <c r="J98" s="65">
        <v>3.0</v>
      </c>
      <c r="K98" s="50">
        <f>J98*45/60</f>
        <v>2.25</v>
      </c>
      <c r="L98" s="64" t="s">
        <v>210</v>
      </c>
      <c r="M98" s="65">
        <v>3.0</v>
      </c>
      <c r="N98" s="50">
        <f t="shared" si="119"/>
        <v>2.25</v>
      </c>
      <c r="O98" s="64" t="s">
        <v>211</v>
      </c>
      <c r="P98" s="65">
        <v>4.0</v>
      </c>
      <c r="Q98" s="50">
        <f>P98*45/60</f>
        <v>3</v>
      </c>
      <c r="R98" s="64" t="s">
        <v>212</v>
      </c>
      <c r="S98" s="65">
        <v>3.0</v>
      </c>
      <c r="T98" s="50">
        <f>S98*40/60</f>
        <v>2</v>
      </c>
      <c r="U98" s="51">
        <f t="shared" si="120"/>
        <v>16</v>
      </c>
      <c r="V98" s="124"/>
      <c r="W98" s="124"/>
      <c r="X98" s="16"/>
      <c r="Y98" s="43"/>
      <c r="Z98" s="43"/>
    </row>
    <row r="99" ht="15.75" customHeight="1">
      <c r="A99" s="128"/>
      <c r="B99" s="128"/>
      <c r="C99" s="129" t="s">
        <v>1351</v>
      </c>
      <c r="D99" s="130"/>
      <c r="E99" s="131"/>
      <c r="F99" s="132">
        <v>13.3</v>
      </c>
      <c r="G99" s="129"/>
      <c r="H99" s="133"/>
      <c r="I99" s="132">
        <v>8.6</v>
      </c>
      <c r="J99" s="129"/>
      <c r="K99" s="133"/>
      <c r="L99" s="132">
        <v>2.5</v>
      </c>
      <c r="M99" s="129"/>
      <c r="N99" s="133"/>
      <c r="O99" s="132">
        <v>8.6</v>
      </c>
      <c r="P99" s="129"/>
      <c r="Q99" s="133"/>
      <c r="R99" s="132">
        <v>9.9</v>
      </c>
      <c r="S99" s="129"/>
      <c r="T99" s="133"/>
      <c r="U99" s="134">
        <f t="shared" ref="U99:U100" si="121">(F99+I99+L99+O99+R99)*2</f>
        <v>85.8</v>
      </c>
      <c r="V99" s="135">
        <v>20000.0</v>
      </c>
      <c r="W99" s="136"/>
      <c r="X99" s="137" t="s">
        <v>1352</v>
      </c>
      <c r="Y99" s="43"/>
      <c r="Z99" s="43"/>
    </row>
    <row r="100" ht="15.75" customHeight="1">
      <c r="A100" s="128"/>
      <c r="B100" s="128"/>
      <c r="C100" s="138" t="s">
        <v>1353</v>
      </c>
      <c r="D100" s="139"/>
      <c r="E100" s="140"/>
      <c r="F100" s="141">
        <v>12.1</v>
      </c>
      <c r="G100" s="138"/>
      <c r="H100" s="142"/>
      <c r="I100" s="141">
        <v>8.1</v>
      </c>
      <c r="J100" s="138"/>
      <c r="K100" s="142"/>
      <c r="L100" s="141">
        <v>12.1</v>
      </c>
      <c r="M100" s="138"/>
      <c r="N100" s="142"/>
      <c r="O100" s="141">
        <v>10.9</v>
      </c>
      <c r="P100" s="138"/>
      <c r="Q100" s="142"/>
      <c r="R100" s="141">
        <v>12.1</v>
      </c>
      <c r="S100" s="138"/>
      <c r="T100" s="142"/>
      <c r="U100" s="143">
        <f t="shared" si="121"/>
        <v>110.6</v>
      </c>
      <c r="V100" s="144">
        <f>(U99+U100)*V99*4/100</f>
        <v>157120</v>
      </c>
      <c r="W100" s="145"/>
      <c r="X100" s="137" t="s">
        <v>1354</v>
      </c>
      <c r="Y100" s="43"/>
      <c r="Z100" s="43"/>
    </row>
    <row r="101" ht="15.75" customHeight="1">
      <c r="A101" s="124"/>
      <c r="B101" s="124"/>
      <c r="C101" s="146" t="s">
        <v>1355</v>
      </c>
      <c r="D101" s="147"/>
      <c r="E101" s="148"/>
      <c r="F101" s="149">
        <f>3*45/60</f>
        <v>2.25</v>
      </c>
      <c r="G101" s="146"/>
      <c r="H101" s="150"/>
      <c r="I101" s="149"/>
      <c r="J101" s="146"/>
      <c r="K101" s="150"/>
      <c r="L101" s="149">
        <f>3*45/60</f>
        <v>2.25</v>
      </c>
      <c r="M101" s="146"/>
      <c r="N101" s="150"/>
      <c r="O101" s="149"/>
      <c r="P101" s="146"/>
      <c r="Q101" s="150"/>
      <c r="R101" s="149">
        <f>3*45/60</f>
        <v>2.25</v>
      </c>
      <c r="S101" s="146"/>
      <c r="T101" s="150"/>
      <c r="U101" s="152">
        <f>F101+I101+L101+O101+R101</f>
        <v>6.75</v>
      </c>
      <c r="V101" s="153">
        <f>U101*23000</f>
        <v>155250</v>
      </c>
      <c r="W101" s="21"/>
      <c r="X101" s="137" t="s">
        <v>1360</v>
      </c>
      <c r="Y101" s="43"/>
      <c r="Z101" s="43"/>
    </row>
    <row r="102" ht="24.75" customHeight="1">
      <c r="A102" s="33">
        <v>20.0</v>
      </c>
      <c r="B102" s="125" t="s">
        <v>213</v>
      </c>
      <c r="C102" s="125" t="s">
        <v>1378</v>
      </c>
      <c r="D102" s="35" t="s">
        <v>18</v>
      </c>
      <c r="E102" s="36" t="s">
        <v>19</v>
      </c>
      <c r="F102" s="37" t="s">
        <v>1379</v>
      </c>
      <c r="G102" s="38">
        <v>3.0</v>
      </c>
      <c r="H102" s="39">
        <f t="shared" ref="H102:H103" si="122">G102*40/60</f>
        <v>2</v>
      </c>
      <c r="I102" s="37" t="s">
        <v>1380</v>
      </c>
      <c r="J102" s="38">
        <v>3.0</v>
      </c>
      <c r="K102" s="39">
        <f t="shared" ref="K102:K103" si="123">J102*40/60</f>
        <v>2</v>
      </c>
      <c r="L102" s="67" t="s">
        <v>216</v>
      </c>
      <c r="M102" s="68">
        <v>3.0</v>
      </c>
      <c r="N102" s="39">
        <f t="shared" ref="N102:N103" si="124">M102*40/60</f>
        <v>2</v>
      </c>
      <c r="O102" s="37" t="s">
        <v>217</v>
      </c>
      <c r="P102" s="38">
        <v>4.0</v>
      </c>
      <c r="Q102" s="39">
        <f t="shared" ref="Q102:Q103" si="125">P102*40/60</f>
        <v>2.666666667</v>
      </c>
      <c r="R102" s="37" t="s">
        <v>218</v>
      </c>
      <c r="S102" s="38">
        <v>4.0</v>
      </c>
      <c r="T102" s="39">
        <f t="shared" ref="T102:T103" si="126">S102*40/60</f>
        <v>2.666666667</v>
      </c>
      <c r="U102" s="40">
        <f t="shared" ref="U102:U103" si="127">G102+J102+M102+P102+S102</f>
        <v>17</v>
      </c>
      <c r="V102" s="126">
        <f>U102+U103</f>
        <v>33</v>
      </c>
      <c r="W102" s="127">
        <f>H102+H103+K102+K103+N102+N103+Q102+Q103+T102+T103</f>
        <v>22</v>
      </c>
      <c r="X102" s="16"/>
      <c r="Y102" s="43"/>
      <c r="Z102" s="43"/>
    </row>
    <row r="103" ht="15.75" customHeight="1">
      <c r="A103" s="128"/>
      <c r="B103" s="128"/>
      <c r="C103" s="124"/>
      <c r="D103" s="46">
        <v>1996.0</v>
      </c>
      <c r="E103" s="47" t="s">
        <v>25</v>
      </c>
      <c r="F103" s="48" t="s">
        <v>1381</v>
      </c>
      <c r="G103" s="49">
        <v>2.0</v>
      </c>
      <c r="H103" s="50">
        <f t="shared" si="122"/>
        <v>1.333333333</v>
      </c>
      <c r="I103" s="48" t="s">
        <v>1382</v>
      </c>
      <c r="J103" s="49">
        <v>4.0</v>
      </c>
      <c r="K103" s="50">
        <f t="shared" si="123"/>
        <v>2.666666667</v>
      </c>
      <c r="L103" s="48" t="s">
        <v>221</v>
      </c>
      <c r="M103" s="49">
        <v>4.0</v>
      </c>
      <c r="N103" s="50">
        <f t="shared" si="124"/>
        <v>2.666666667</v>
      </c>
      <c r="O103" s="48" t="s">
        <v>222</v>
      </c>
      <c r="P103" s="49">
        <v>3.0</v>
      </c>
      <c r="Q103" s="50">
        <f t="shared" si="125"/>
        <v>2</v>
      </c>
      <c r="R103" s="48" t="s">
        <v>1383</v>
      </c>
      <c r="S103" s="49">
        <v>3.0</v>
      </c>
      <c r="T103" s="50">
        <f t="shared" si="126"/>
        <v>2</v>
      </c>
      <c r="U103" s="51">
        <f t="shared" si="127"/>
        <v>16</v>
      </c>
      <c r="V103" s="124"/>
      <c r="W103" s="124"/>
      <c r="X103" s="16"/>
      <c r="Y103" s="43"/>
      <c r="Z103" s="43"/>
    </row>
    <row r="104" ht="15.75" customHeight="1">
      <c r="A104" s="128"/>
      <c r="B104" s="128"/>
      <c r="C104" s="129" t="s">
        <v>1351</v>
      </c>
      <c r="D104" s="130"/>
      <c r="E104" s="131"/>
      <c r="F104" s="132">
        <v>12.2</v>
      </c>
      <c r="G104" s="129"/>
      <c r="H104" s="133"/>
      <c r="I104" s="132">
        <v>12.2</v>
      </c>
      <c r="J104" s="129"/>
      <c r="K104" s="133"/>
      <c r="L104" s="132">
        <v>12.0</v>
      </c>
      <c r="M104" s="129"/>
      <c r="N104" s="133"/>
      <c r="O104" s="132">
        <v>0.8</v>
      </c>
      <c r="P104" s="129"/>
      <c r="Q104" s="133"/>
      <c r="R104" s="132">
        <v>12.0</v>
      </c>
      <c r="S104" s="129"/>
      <c r="T104" s="133"/>
      <c r="U104" s="134">
        <f t="shared" ref="U104:U105" si="128">(F104+I104+L104+O104+R104)*2</f>
        <v>98.4</v>
      </c>
      <c r="V104" s="135">
        <v>20000.0</v>
      </c>
      <c r="W104" s="136"/>
      <c r="X104" s="137" t="s">
        <v>1352</v>
      </c>
      <c r="Y104" s="43"/>
      <c r="Z104" s="43"/>
    </row>
    <row r="105" ht="15.75" customHeight="1">
      <c r="A105" s="128"/>
      <c r="B105" s="128"/>
      <c r="C105" s="138" t="s">
        <v>1353</v>
      </c>
      <c r="D105" s="139"/>
      <c r="E105" s="140"/>
      <c r="F105" s="141">
        <v>12.2</v>
      </c>
      <c r="G105" s="138"/>
      <c r="H105" s="142"/>
      <c r="I105" s="141">
        <v>12.2</v>
      </c>
      <c r="J105" s="138"/>
      <c r="K105" s="142"/>
      <c r="L105" s="141">
        <v>6.6</v>
      </c>
      <c r="M105" s="138"/>
      <c r="N105" s="142"/>
      <c r="O105" s="141">
        <v>12.0</v>
      </c>
      <c r="P105" s="138"/>
      <c r="Q105" s="142"/>
      <c r="R105" s="141">
        <v>12.2</v>
      </c>
      <c r="S105" s="138"/>
      <c r="T105" s="142"/>
      <c r="U105" s="143">
        <f t="shared" si="128"/>
        <v>110.4</v>
      </c>
      <c r="V105" s="144">
        <f>(U104+U105)*V104*4/100</f>
        <v>167040</v>
      </c>
      <c r="W105" s="145"/>
      <c r="X105" s="137" t="s">
        <v>1354</v>
      </c>
      <c r="Y105" s="43"/>
      <c r="Z105" s="43"/>
    </row>
    <row r="106" ht="15.75" customHeight="1">
      <c r="A106" s="124"/>
      <c r="B106" s="124"/>
      <c r="C106" s="146" t="s">
        <v>1355</v>
      </c>
      <c r="D106" s="147"/>
      <c r="E106" s="148"/>
      <c r="F106" s="155">
        <f>5*40/60</f>
        <v>3.333333333</v>
      </c>
      <c r="G106" s="146"/>
      <c r="H106" s="150"/>
      <c r="I106" s="155">
        <f>7*40/60</f>
        <v>4.666666667</v>
      </c>
      <c r="J106" s="146"/>
      <c r="K106" s="150"/>
      <c r="L106" s="149">
        <f>3*40/60</f>
        <v>2</v>
      </c>
      <c r="M106" s="146"/>
      <c r="N106" s="150"/>
      <c r="O106" s="149">
        <f>3*40/60</f>
        <v>2</v>
      </c>
      <c r="P106" s="146"/>
      <c r="Q106" s="150"/>
      <c r="R106" s="155">
        <f>7*40/60</f>
        <v>4.666666667</v>
      </c>
      <c r="S106" s="146"/>
      <c r="T106" s="150"/>
      <c r="U106" s="156">
        <f>F106+I106+L106+O106+R106</f>
        <v>16.66666667</v>
      </c>
      <c r="V106" s="153">
        <f>U106*23000</f>
        <v>383333.3333</v>
      </c>
      <c r="W106" s="21"/>
      <c r="X106" s="137" t="s">
        <v>1360</v>
      </c>
      <c r="Y106" s="43"/>
      <c r="Z106" s="43"/>
    </row>
    <row r="107" ht="24.75" customHeight="1">
      <c r="A107" s="33">
        <v>21.0</v>
      </c>
      <c r="B107" s="125" t="s">
        <v>224</v>
      </c>
      <c r="C107" s="125" t="s">
        <v>1384</v>
      </c>
      <c r="D107" s="35" t="s">
        <v>18</v>
      </c>
      <c r="E107" s="36" t="s">
        <v>19</v>
      </c>
      <c r="F107" s="37" t="s">
        <v>225</v>
      </c>
      <c r="G107" s="38">
        <v>3.0</v>
      </c>
      <c r="H107" s="39">
        <f t="shared" ref="H107:H108" si="129">G107*40/60</f>
        <v>2</v>
      </c>
      <c r="I107" s="67" t="s">
        <v>226</v>
      </c>
      <c r="J107" s="68">
        <v>4.0</v>
      </c>
      <c r="K107" s="70">
        <f t="shared" ref="K107:K108" si="130">J107*40/60</f>
        <v>2.666666667</v>
      </c>
      <c r="L107" s="67" t="s">
        <v>227</v>
      </c>
      <c r="M107" s="68">
        <v>4.0</v>
      </c>
      <c r="N107" s="70">
        <f t="shared" ref="N107:N108" si="131">M107*40/60</f>
        <v>2.666666667</v>
      </c>
      <c r="O107" s="67" t="s">
        <v>228</v>
      </c>
      <c r="P107" s="68">
        <v>4.0</v>
      </c>
      <c r="Q107" s="70">
        <f t="shared" ref="Q107:Q108" si="132">P107*40/60</f>
        <v>2.666666667</v>
      </c>
      <c r="R107" s="67" t="s">
        <v>229</v>
      </c>
      <c r="S107" s="68">
        <v>4.0</v>
      </c>
      <c r="T107" s="70">
        <f t="shared" ref="T107:T108" si="133">S107*40/60</f>
        <v>2.666666667</v>
      </c>
      <c r="U107" s="40">
        <f t="shared" ref="U107:U108" si="134">G107+J107+M107+P107+S107</f>
        <v>19</v>
      </c>
      <c r="V107" s="126">
        <f>U107+U108</f>
        <v>31</v>
      </c>
      <c r="W107" s="127">
        <f>H107+H108+K107+K108+N107+N108+Q107+Q108+T107+T108</f>
        <v>20.66666667</v>
      </c>
      <c r="X107" s="16"/>
      <c r="Y107" s="43"/>
      <c r="Z107" s="43"/>
    </row>
    <row r="108" ht="15.75" customHeight="1">
      <c r="A108" s="128"/>
      <c r="B108" s="128"/>
      <c r="C108" s="124"/>
      <c r="D108" s="46">
        <v>1997.0</v>
      </c>
      <c r="E108" s="47" t="s">
        <v>25</v>
      </c>
      <c r="F108" s="48" t="s">
        <v>230</v>
      </c>
      <c r="G108" s="49">
        <v>3.0</v>
      </c>
      <c r="H108" s="50">
        <f t="shared" si="129"/>
        <v>2</v>
      </c>
      <c r="I108" s="82" t="s">
        <v>231</v>
      </c>
      <c r="J108" s="83">
        <v>3.0</v>
      </c>
      <c r="K108" s="50">
        <f t="shared" si="130"/>
        <v>2</v>
      </c>
      <c r="L108" s="48" t="s">
        <v>232</v>
      </c>
      <c r="M108" s="49">
        <v>3.0</v>
      </c>
      <c r="N108" s="50">
        <f t="shared" si="131"/>
        <v>2</v>
      </c>
      <c r="O108" s="48" t="s">
        <v>233</v>
      </c>
      <c r="P108" s="49">
        <v>3.0</v>
      </c>
      <c r="Q108" s="50">
        <f t="shared" si="132"/>
        <v>2</v>
      </c>
      <c r="R108" s="48"/>
      <c r="S108" s="49"/>
      <c r="T108" s="50">
        <f t="shared" si="133"/>
        <v>0</v>
      </c>
      <c r="U108" s="51">
        <f t="shared" si="134"/>
        <v>12</v>
      </c>
      <c r="V108" s="124"/>
      <c r="W108" s="124"/>
      <c r="X108" s="16"/>
      <c r="Y108" s="43"/>
      <c r="Z108" s="43"/>
    </row>
    <row r="109" ht="15.75" customHeight="1">
      <c r="A109" s="128"/>
      <c r="B109" s="128"/>
      <c r="C109" s="129" t="s">
        <v>1351</v>
      </c>
      <c r="D109" s="130"/>
      <c r="E109" s="131"/>
      <c r="F109" s="132">
        <v>11.3</v>
      </c>
      <c r="G109" s="129"/>
      <c r="H109" s="133"/>
      <c r="I109" s="132">
        <v>11.7</v>
      </c>
      <c r="J109" s="129"/>
      <c r="K109" s="133"/>
      <c r="L109" s="132">
        <v>11.3</v>
      </c>
      <c r="M109" s="129"/>
      <c r="N109" s="133"/>
      <c r="O109" s="132">
        <v>4.6</v>
      </c>
      <c r="P109" s="129"/>
      <c r="Q109" s="133"/>
      <c r="R109" s="132">
        <v>11.7</v>
      </c>
      <c r="S109" s="129"/>
      <c r="T109" s="133"/>
      <c r="U109" s="134">
        <f t="shared" ref="U109:U110" si="135">(F109+I109+L109+O109+R109)*2</f>
        <v>101.2</v>
      </c>
      <c r="V109" s="135">
        <v>20000.0</v>
      </c>
      <c r="W109" s="136"/>
      <c r="X109" s="137" t="s">
        <v>1352</v>
      </c>
      <c r="Y109" s="43"/>
      <c r="Z109" s="43"/>
    </row>
    <row r="110" ht="15.75" customHeight="1">
      <c r="A110" s="128"/>
      <c r="B110" s="128"/>
      <c r="C110" s="138" t="s">
        <v>1353</v>
      </c>
      <c r="D110" s="139"/>
      <c r="E110" s="140"/>
      <c r="F110" s="141">
        <v>9.1</v>
      </c>
      <c r="G110" s="138"/>
      <c r="H110" s="142"/>
      <c r="I110" s="141">
        <v>11.8</v>
      </c>
      <c r="J110" s="138"/>
      <c r="K110" s="142"/>
      <c r="L110" s="141">
        <v>11.3</v>
      </c>
      <c r="M110" s="138"/>
      <c r="N110" s="142"/>
      <c r="O110" s="141">
        <v>9.1</v>
      </c>
      <c r="P110" s="138"/>
      <c r="Q110" s="142"/>
      <c r="R110" s="141"/>
      <c r="S110" s="138"/>
      <c r="T110" s="142"/>
      <c r="U110" s="143">
        <f t="shared" si="135"/>
        <v>82.6</v>
      </c>
      <c r="V110" s="144">
        <f>(U109+U110)*V109*4/100</f>
        <v>147040</v>
      </c>
      <c r="W110" s="145"/>
      <c r="X110" s="137" t="s">
        <v>1354</v>
      </c>
      <c r="Y110" s="43"/>
      <c r="Z110" s="43"/>
    </row>
    <row r="111" ht="15.75" customHeight="1">
      <c r="A111" s="124"/>
      <c r="B111" s="124"/>
      <c r="C111" s="146" t="s">
        <v>1355</v>
      </c>
      <c r="D111" s="147"/>
      <c r="E111" s="148"/>
      <c r="F111" s="149"/>
      <c r="G111" s="146"/>
      <c r="H111" s="150"/>
      <c r="I111" s="149"/>
      <c r="J111" s="146"/>
      <c r="K111" s="150"/>
      <c r="L111" s="149"/>
      <c r="M111" s="146"/>
      <c r="N111" s="150"/>
      <c r="O111" s="149"/>
      <c r="P111" s="146"/>
      <c r="Q111" s="150"/>
      <c r="R111" s="149"/>
      <c r="S111" s="146"/>
      <c r="T111" s="150"/>
      <c r="U111" s="152">
        <f>F111+I111+L111+O111+R111</f>
        <v>0</v>
      </c>
      <c r="V111" s="153">
        <f>U111*23000</f>
        <v>0</v>
      </c>
      <c r="W111" s="21"/>
      <c r="X111" s="16"/>
      <c r="Y111" s="43"/>
      <c r="Z111" s="43"/>
    </row>
    <row r="112" ht="15.75" customHeight="1">
      <c r="A112" s="33">
        <v>22.0</v>
      </c>
      <c r="B112" s="125" t="s">
        <v>234</v>
      </c>
      <c r="C112" s="125" t="s">
        <v>1385</v>
      </c>
      <c r="D112" s="54"/>
      <c r="E112" s="36" t="s">
        <v>19</v>
      </c>
      <c r="F112" s="62" t="s">
        <v>235</v>
      </c>
      <c r="G112" s="63">
        <v>4.0</v>
      </c>
      <c r="H112" s="39">
        <f t="shared" ref="H112:H113" si="136">G112*45/60</f>
        <v>3</v>
      </c>
      <c r="I112" s="37" t="s">
        <v>1386</v>
      </c>
      <c r="J112" s="38"/>
      <c r="K112" s="39">
        <f>J112*40/60</f>
        <v>0</v>
      </c>
      <c r="L112" s="37" t="s">
        <v>237</v>
      </c>
      <c r="M112" s="38">
        <v>4.0</v>
      </c>
      <c r="N112" s="39">
        <f t="shared" ref="N112:N113" si="137">M112*40/60</f>
        <v>2.666666667</v>
      </c>
      <c r="O112" s="37" t="s">
        <v>238</v>
      </c>
      <c r="P112" s="38">
        <v>4.0</v>
      </c>
      <c r="Q112" s="39">
        <f t="shared" ref="Q112:Q113" si="138">P112*40/60</f>
        <v>2.666666667</v>
      </c>
      <c r="R112" s="37" t="s">
        <v>239</v>
      </c>
      <c r="S112" s="38">
        <v>4.0</v>
      </c>
      <c r="T112" s="39">
        <f t="shared" ref="T112:T113" si="139">S112*40/60</f>
        <v>2.666666667</v>
      </c>
      <c r="U112" s="40">
        <f t="shared" ref="U112:U113" si="140">G112+J112+M112+P112+S112</f>
        <v>16</v>
      </c>
      <c r="V112" s="126">
        <f>U112+U113</f>
        <v>31</v>
      </c>
      <c r="W112" s="127">
        <f>H112+H113+K112+K113+N112+N113+Q112+Q113+T112+T113</f>
        <v>21.5</v>
      </c>
      <c r="X112" s="16"/>
      <c r="Y112" s="43"/>
      <c r="Z112" s="43"/>
    </row>
    <row r="113" ht="15.75" customHeight="1">
      <c r="A113" s="128"/>
      <c r="B113" s="128"/>
      <c r="C113" s="124"/>
      <c r="D113" s="58"/>
      <c r="E113" s="47" t="s">
        <v>25</v>
      </c>
      <c r="F113" s="64" t="s">
        <v>241</v>
      </c>
      <c r="G113" s="65">
        <v>3.0</v>
      </c>
      <c r="H113" s="50">
        <f t="shared" si="136"/>
        <v>2.25</v>
      </c>
      <c r="I113" s="64" t="s">
        <v>242</v>
      </c>
      <c r="J113" s="65">
        <v>3.0</v>
      </c>
      <c r="K113" s="50">
        <f>J113*45/60</f>
        <v>2.25</v>
      </c>
      <c r="L113" s="48" t="s">
        <v>243</v>
      </c>
      <c r="M113" s="49">
        <v>3.0</v>
      </c>
      <c r="N113" s="50">
        <f t="shared" si="137"/>
        <v>2</v>
      </c>
      <c r="O113" s="48" t="s">
        <v>244</v>
      </c>
      <c r="P113" s="49">
        <v>3.0</v>
      </c>
      <c r="Q113" s="50">
        <f t="shared" si="138"/>
        <v>2</v>
      </c>
      <c r="R113" s="48" t="s">
        <v>245</v>
      </c>
      <c r="S113" s="49">
        <v>3.0</v>
      </c>
      <c r="T113" s="50">
        <f t="shared" si="139"/>
        <v>2</v>
      </c>
      <c r="U113" s="51">
        <f t="shared" si="140"/>
        <v>15</v>
      </c>
      <c r="V113" s="124"/>
      <c r="W113" s="124"/>
      <c r="X113" s="16"/>
      <c r="Y113" s="43"/>
      <c r="Z113" s="43"/>
    </row>
    <row r="114" ht="15.75" customHeight="1">
      <c r="A114" s="128"/>
      <c r="B114" s="128"/>
      <c r="C114" s="129" t="s">
        <v>1351</v>
      </c>
      <c r="D114" s="130"/>
      <c r="E114" s="131"/>
      <c r="F114" s="132">
        <v>11.0</v>
      </c>
      <c r="G114" s="129"/>
      <c r="H114" s="133"/>
      <c r="I114" s="132">
        <v>4.5</v>
      </c>
      <c r="J114" s="129"/>
      <c r="K114" s="133"/>
      <c r="L114" s="132">
        <v>4.5</v>
      </c>
      <c r="M114" s="129"/>
      <c r="N114" s="133"/>
      <c r="O114" s="132">
        <v>4.4</v>
      </c>
      <c r="P114" s="129"/>
      <c r="Q114" s="133"/>
      <c r="R114" s="132">
        <v>4.4</v>
      </c>
      <c r="S114" s="129"/>
      <c r="T114" s="133"/>
      <c r="U114" s="134">
        <f t="shared" ref="U114:U115" si="141">(F114+I114+L114+O114+R114)*2</f>
        <v>57.6</v>
      </c>
      <c r="V114" s="135">
        <v>20000.0</v>
      </c>
      <c r="W114" s="136"/>
      <c r="X114" s="137" t="s">
        <v>1352</v>
      </c>
      <c r="Y114" s="43"/>
      <c r="Z114" s="43"/>
    </row>
    <row r="115" ht="15.75" customHeight="1">
      <c r="A115" s="128"/>
      <c r="B115" s="128"/>
      <c r="C115" s="138" t="s">
        <v>1353</v>
      </c>
      <c r="D115" s="139"/>
      <c r="E115" s="140"/>
      <c r="F115" s="141">
        <v>6.0</v>
      </c>
      <c r="G115" s="138"/>
      <c r="H115" s="142"/>
      <c r="I115" s="141">
        <v>6.0</v>
      </c>
      <c r="J115" s="138"/>
      <c r="K115" s="142"/>
      <c r="L115" s="141">
        <v>4.5</v>
      </c>
      <c r="M115" s="138"/>
      <c r="N115" s="142"/>
      <c r="O115" s="141">
        <v>4.4</v>
      </c>
      <c r="P115" s="138"/>
      <c r="Q115" s="142"/>
      <c r="R115" s="141">
        <v>4.4</v>
      </c>
      <c r="S115" s="138"/>
      <c r="T115" s="142"/>
      <c r="U115" s="143">
        <f t="shared" si="141"/>
        <v>50.6</v>
      </c>
      <c r="V115" s="144">
        <f>(U114+U115)*V114*4/100</f>
        <v>86560</v>
      </c>
      <c r="W115" s="145"/>
      <c r="X115" s="137" t="s">
        <v>1354</v>
      </c>
      <c r="Y115" s="43"/>
      <c r="Z115" s="43"/>
    </row>
    <row r="116" ht="15.75" customHeight="1">
      <c r="A116" s="124"/>
      <c r="B116" s="124"/>
      <c r="C116" s="146" t="s">
        <v>1355</v>
      </c>
      <c r="D116" s="147"/>
      <c r="E116" s="148"/>
      <c r="F116" s="149"/>
      <c r="G116" s="146"/>
      <c r="H116" s="150"/>
      <c r="I116" s="149"/>
      <c r="J116" s="146"/>
      <c r="K116" s="150"/>
      <c r="L116" s="149"/>
      <c r="M116" s="146"/>
      <c r="N116" s="150"/>
      <c r="O116" s="149"/>
      <c r="P116" s="146"/>
      <c r="Q116" s="150"/>
      <c r="R116" s="149"/>
      <c r="S116" s="146"/>
      <c r="T116" s="150"/>
      <c r="U116" s="152">
        <f>F116+I116+L116+O116+R116</f>
        <v>0</v>
      </c>
      <c r="V116" s="153">
        <f>U116*23000</f>
        <v>0</v>
      </c>
      <c r="W116" s="21"/>
      <c r="X116" s="16"/>
      <c r="Y116" s="43"/>
      <c r="Z116" s="43"/>
    </row>
    <row r="117" ht="24.75" customHeight="1">
      <c r="A117" s="33">
        <v>23.0</v>
      </c>
      <c r="B117" s="125" t="s">
        <v>1387</v>
      </c>
      <c r="C117" s="157"/>
      <c r="D117" s="54"/>
      <c r="E117" s="36" t="s">
        <v>19</v>
      </c>
      <c r="F117" s="37" t="s">
        <v>247</v>
      </c>
      <c r="G117" s="38">
        <v>3.0</v>
      </c>
      <c r="H117" s="39">
        <f t="shared" ref="H117:H118" si="142">G117*40/60</f>
        <v>2</v>
      </c>
      <c r="I117" s="37" t="s">
        <v>248</v>
      </c>
      <c r="J117" s="38">
        <v>4.0</v>
      </c>
      <c r="K117" s="39">
        <f t="shared" ref="K117:K118" si="143">J117*40/60</f>
        <v>2.666666667</v>
      </c>
      <c r="L117" s="37" t="s">
        <v>249</v>
      </c>
      <c r="M117" s="38">
        <v>3.0</v>
      </c>
      <c r="N117" s="39">
        <f t="shared" ref="N117:N118" si="144">M117*40/60</f>
        <v>2</v>
      </c>
      <c r="O117" s="37"/>
      <c r="P117" s="38"/>
      <c r="Q117" s="39">
        <f t="shared" ref="Q117:Q118" si="145">P117*40/60</f>
        <v>0</v>
      </c>
      <c r="R117" s="37" t="s">
        <v>250</v>
      </c>
      <c r="S117" s="38">
        <v>3.0</v>
      </c>
      <c r="T117" s="39">
        <f t="shared" ref="T117:T118" si="146">S117*40/60</f>
        <v>2</v>
      </c>
      <c r="U117" s="40">
        <f t="shared" ref="U117:U118" si="147">G117+J117+M117+P117+S117</f>
        <v>13</v>
      </c>
      <c r="V117" s="126">
        <f>U117+U118</f>
        <v>30</v>
      </c>
      <c r="W117" s="127">
        <f>H117+H118+K117+K118+N117+N118+Q117+Q118+T117+T118</f>
        <v>20</v>
      </c>
      <c r="X117" s="72" t="s">
        <v>251</v>
      </c>
      <c r="Y117" s="43"/>
      <c r="Z117" s="43"/>
    </row>
    <row r="118" ht="15.75" customHeight="1">
      <c r="A118" s="128"/>
      <c r="B118" s="128"/>
      <c r="C118" s="124"/>
      <c r="D118" s="58"/>
      <c r="E118" s="47" t="s">
        <v>25</v>
      </c>
      <c r="F118" s="48" t="s">
        <v>252</v>
      </c>
      <c r="G118" s="49">
        <v>4.0</v>
      </c>
      <c r="H118" s="50">
        <f t="shared" si="142"/>
        <v>2.666666667</v>
      </c>
      <c r="I118" s="48" t="s">
        <v>253</v>
      </c>
      <c r="J118" s="49">
        <v>3.0</v>
      </c>
      <c r="K118" s="50">
        <f t="shared" si="143"/>
        <v>2</v>
      </c>
      <c r="L118" s="48" t="s">
        <v>254</v>
      </c>
      <c r="M118" s="49">
        <v>3.0</v>
      </c>
      <c r="N118" s="50">
        <f t="shared" si="144"/>
        <v>2</v>
      </c>
      <c r="O118" s="48" t="s">
        <v>255</v>
      </c>
      <c r="P118" s="49">
        <v>4.0</v>
      </c>
      <c r="Q118" s="50">
        <f t="shared" si="145"/>
        <v>2.666666667</v>
      </c>
      <c r="R118" s="48" t="s">
        <v>256</v>
      </c>
      <c r="S118" s="49">
        <v>3.0</v>
      </c>
      <c r="T118" s="50">
        <f t="shared" si="146"/>
        <v>2</v>
      </c>
      <c r="U118" s="51">
        <f t="shared" si="147"/>
        <v>17</v>
      </c>
      <c r="V118" s="124"/>
      <c r="W118" s="124"/>
      <c r="X118" s="84"/>
      <c r="Y118" s="43"/>
      <c r="Z118" s="43"/>
    </row>
    <row r="119" ht="15.75" customHeight="1">
      <c r="A119" s="128"/>
      <c r="B119" s="128"/>
      <c r="C119" s="129" t="s">
        <v>1351</v>
      </c>
      <c r="D119" s="130"/>
      <c r="E119" s="131"/>
      <c r="F119" s="158"/>
      <c r="G119" s="129"/>
      <c r="H119" s="133"/>
      <c r="I119" s="158"/>
      <c r="J119" s="129"/>
      <c r="K119" s="133"/>
      <c r="L119" s="158"/>
      <c r="M119" s="129"/>
      <c r="N119" s="133"/>
      <c r="O119" s="158"/>
      <c r="P119" s="129"/>
      <c r="Q119" s="133"/>
      <c r="R119" s="158"/>
      <c r="S119" s="129"/>
      <c r="T119" s="133"/>
      <c r="U119" s="134">
        <f t="shared" ref="U119:U120" si="148">(F119+I119+L119+O119+R119)*2</f>
        <v>0</v>
      </c>
      <c r="V119" s="135">
        <v>20000.0</v>
      </c>
      <c r="W119" s="136"/>
      <c r="X119" s="137" t="s">
        <v>1352</v>
      </c>
      <c r="Y119" s="43"/>
      <c r="Z119" s="43"/>
    </row>
    <row r="120" ht="15.75" customHeight="1">
      <c r="A120" s="128"/>
      <c r="B120" s="128"/>
      <c r="C120" s="138" t="s">
        <v>1353</v>
      </c>
      <c r="D120" s="139"/>
      <c r="E120" s="140"/>
      <c r="F120" s="159"/>
      <c r="G120" s="138"/>
      <c r="H120" s="142"/>
      <c r="I120" s="159"/>
      <c r="J120" s="138"/>
      <c r="K120" s="142"/>
      <c r="L120" s="159"/>
      <c r="M120" s="138"/>
      <c r="N120" s="142"/>
      <c r="O120" s="159"/>
      <c r="P120" s="138"/>
      <c r="Q120" s="142"/>
      <c r="R120" s="159"/>
      <c r="S120" s="138"/>
      <c r="T120" s="142"/>
      <c r="U120" s="143">
        <f t="shared" si="148"/>
        <v>0</v>
      </c>
      <c r="V120" s="144">
        <f>(U119+U120)*V119*4/100</f>
        <v>0</v>
      </c>
      <c r="W120" s="145"/>
      <c r="X120" s="137" t="s">
        <v>1354</v>
      </c>
      <c r="Y120" s="43"/>
      <c r="Z120" s="43"/>
    </row>
    <row r="121" ht="15.75" customHeight="1">
      <c r="A121" s="124"/>
      <c r="B121" s="124"/>
      <c r="C121" s="146" t="s">
        <v>1355</v>
      </c>
      <c r="D121" s="147"/>
      <c r="E121" s="148"/>
      <c r="F121" s="149"/>
      <c r="G121" s="146"/>
      <c r="H121" s="150"/>
      <c r="I121" s="151"/>
      <c r="J121" s="146"/>
      <c r="K121" s="150"/>
      <c r="L121" s="151"/>
      <c r="M121" s="146"/>
      <c r="N121" s="150"/>
      <c r="O121" s="151"/>
      <c r="P121" s="146"/>
      <c r="Q121" s="150"/>
      <c r="R121" s="151"/>
      <c r="S121" s="146"/>
      <c r="T121" s="150"/>
      <c r="U121" s="152">
        <f>F121+I121+L121+O121+R121</f>
        <v>0</v>
      </c>
      <c r="V121" s="153">
        <f>U121*23000</f>
        <v>0</v>
      </c>
      <c r="W121" s="21"/>
      <c r="X121" s="16"/>
      <c r="Y121" s="43"/>
      <c r="Z121" s="43"/>
    </row>
    <row r="122" ht="24.75" customHeight="1">
      <c r="A122" s="33">
        <v>24.0</v>
      </c>
      <c r="B122" s="125" t="s">
        <v>1388</v>
      </c>
      <c r="C122" s="157"/>
      <c r="D122" s="54"/>
      <c r="E122" s="36" t="s">
        <v>19</v>
      </c>
      <c r="F122" s="37" t="s">
        <v>258</v>
      </c>
      <c r="G122" s="38">
        <v>3.0</v>
      </c>
      <c r="H122" s="39">
        <f t="shared" ref="H122:H123" si="149">G122*40/60</f>
        <v>2</v>
      </c>
      <c r="I122" s="37" t="s">
        <v>259</v>
      </c>
      <c r="J122" s="38">
        <v>3.0</v>
      </c>
      <c r="K122" s="39">
        <f t="shared" ref="K122:K123" si="150">J122*40/60</f>
        <v>2</v>
      </c>
      <c r="L122" s="37" t="s">
        <v>260</v>
      </c>
      <c r="M122" s="38">
        <v>4.0</v>
      </c>
      <c r="N122" s="39">
        <f t="shared" ref="N122:N123" si="151">M122*40/60</f>
        <v>2.666666667</v>
      </c>
      <c r="O122" s="37"/>
      <c r="P122" s="38"/>
      <c r="Q122" s="39">
        <f t="shared" ref="Q122:Q123" si="152">P122*40/60</f>
        <v>0</v>
      </c>
      <c r="R122" s="37" t="s">
        <v>261</v>
      </c>
      <c r="S122" s="38">
        <v>4.0</v>
      </c>
      <c r="T122" s="39">
        <f t="shared" ref="T122:T123" si="153">S122*40/60</f>
        <v>2.666666667</v>
      </c>
      <c r="U122" s="40">
        <f t="shared" ref="U122:U123" si="154">G122+J122+M122+P122+S122</f>
        <v>14</v>
      </c>
      <c r="V122" s="126">
        <f>U122+U123</f>
        <v>32</v>
      </c>
      <c r="W122" s="127">
        <f>H122+H123+K122+K123+N122+N123+Q122+Q123+T122+T123</f>
        <v>21.33333333</v>
      </c>
      <c r="X122" s="72" t="s">
        <v>251</v>
      </c>
      <c r="Y122" s="43"/>
      <c r="Z122" s="43"/>
    </row>
    <row r="123" ht="15.75" customHeight="1">
      <c r="A123" s="128"/>
      <c r="B123" s="128"/>
      <c r="C123" s="124"/>
      <c r="D123" s="58"/>
      <c r="E123" s="47" t="s">
        <v>25</v>
      </c>
      <c r="F123" s="48" t="s">
        <v>262</v>
      </c>
      <c r="G123" s="49">
        <v>3.0</v>
      </c>
      <c r="H123" s="50">
        <f t="shared" si="149"/>
        <v>2</v>
      </c>
      <c r="I123" s="48" t="s">
        <v>263</v>
      </c>
      <c r="J123" s="49">
        <v>3.0</v>
      </c>
      <c r="K123" s="50">
        <f t="shared" si="150"/>
        <v>2</v>
      </c>
      <c r="L123" s="48" t="s">
        <v>264</v>
      </c>
      <c r="M123" s="49">
        <v>4.0</v>
      </c>
      <c r="N123" s="50">
        <f t="shared" si="151"/>
        <v>2.666666667</v>
      </c>
      <c r="O123" s="48" t="s">
        <v>265</v>
      </c>
      <c r="P123" s="49">
        <v>4.0</v>
      </c>
      <c r="Q123" s="50">
        <f t="shared" si="152"/>
        <v>2.666666667</v>
      </c>
      <c r="R123" s="48" t="s">
        <v>266</v>
      </c>
      <c r="S123" s="49">
        <v>4.0</v>
      </c>
      <c r="T123" s="50">
        <f t="shared" si="153"/>
        <v>2.666666667</v>
      </c>
      <c r="U123" s="51">
        <f t="shared" si="154"/>
        <v>18</v>
      </c>
      <c r="V123" s="124"/>
      <c r="W123" s="124"/>
      <c r="X123" s="16"/>
      <c r="Y123" s="43"/>
      <c r="Z123" s="43"/>
    </row>
    <row r="124" ht="15.75" customHeight="1">
      <c r="A124" s="128"/>
      <c r="B124" s="128"/>
      <c r="C124" s="129" t="s">
        <v>1351</v>
      </c>
      <c r="D124" s="130"/>
      <c r="E124" s="131"/>
      <c r="F124" s="158"/>
      <c r="G124" s="129"/>
      <c r="H124" s="133"/>
      <c r="I124" s="158"/>
      <c r="J124" s="129"/>
      <c r="K124" s="133"/>
      <c r="L124" s="158"/>
      <c r="M124" s="129"/>
      <c r="N124" s="133"/>
      <c r="O124" s="158"/>
      <c r="P124" s="129"/>
      <c r="Q124" s="133"/>
      <c r="R124" s="158"/>
      <c r="S124" s="129"/>
      <c r="T124" s="133"/>
      <c r="U124" s="134">
        <f t="shared" ref="U124:U125" si="155">(F124+I124+L124+O124+R124)*2</f>
        <v>0</v>
      </c>
      <c r="V124" s="135">
        <v>20000.0</v>
      </c>
      <c r="W124" s="136"/>
      <c r="X124" s="137" t="s">
        <v>1352</v>
      </c>
      <c r="Y124" s="43"/>
      <c r="Z124" s="43"/>
    </row>
    <row r="125" ht="15.75" customHeight="1">
      <c r="A125" s="128"/>
      <c r="B125" s="128"/>
      <c r="C125" s="138" t="s">
        <v>1353</v>
      </c>
      <c r="D125" s="139"/>
      <c r="E125" s="140"/>
      <c r="F125" s="159"/>
      <c r="G125" s="138"/>
      <c r="H125" s="142"/>
      <c r="I125" s="159"/>
      <c r="J125" s="138"/>
      <c r="K125" s="142"/>
      <c r="L125" s="159"/>
      <c r="M125" s="138"/>
      <c r="N125" s="142"/>
      <c r="O125" s="159"/>
      <c r="P125" s="138"/>
      <c r="Q125" s="142"/>
      <c r="R125" s="159"/>
      <c r="S125" s="138"/>
      <c r="T125" s="142"/>
      <c r="U125" s="143">
        <f t="shared" si="155"/>
        <v>0</v>
      </c>
      <c r="V125" s="144">
        <f>(U124+U125)*V124*4/100</f>
        <v>0</v>
      </c>
      <c r="W125" s="145"/>
      <c r="X125" s="137" t="s">
        <v>1354</v>
      </c>
      <c r="Y125" s="43"/>
      <c r="Z125" s="43"/>
    </row>
    <row r="126" ht="15.75" customHeight="1">
      <c r="A126" s="124"/>
      <c r="B126" s="124"/>
      <c r="C126" s="146" t="s">
        <v>1355</v>
      </c>
      <c r="D126" s="147"/>
      <c r="E126" s="148"/>
      <c r="F126" s="149"/>
      <c r="G126" s="146"/>
      <c r="H126" s="150"/>
      <c r="I126" s="151"/>
      <c r="J126" s="146"/>
      <c r="K126" s="150"/>
      <c r="L126" s="151"/>
      <c r="M126" s="146"/>
      <c r="N126" s="150"/>
      <c r="O126" s="151"/>
      <c r="P126" s="146"/>
      <c r="Q126" s="150"/>
      <c r="R126" s="151"/>
      <c r="S126" s="146"/>
      <c r="T126" s="150"/>
      <c r="U126" s="152">
        <f>F126+I126+L126+O126+R126</f>
        <v>0</v>
      </c>
      <c r="V126" s="153">
        <f>U126*23000</f>
        <v>0</v>
      </c>
      <c r="W126" s="21"/>
      <c r="X126" s="16"/>
      <c r="Y126" s="43"/>
      <c r="Z126" s="43"/>
    </row>
    <row r="127" ht="15.75" customHeight="1">
      <c r="A127" s="33">
        <v>25.0</v>
      </c>
      <c r="B127" s="125" t="s">
        <v>267</v>
      </c>
      <c r="C127" s="125" t="s">
        <v>1389</v>
      </c>
      <c r="D127" s="35" t="s">
        <v>18</v>
      </c>
      <c r="E127" s="36" t="s">
        <v>19</v>
      </c>
      <c r="F127" s="37" t="s">
        <v>268</v>
      </c>
      <c r="G127" s="38">
        <v>3.0</v>
      </c>
      <c r="H127" s="39">
        <f t="shared" ref="H127:H128" si="156">G127*40/60</f>
        <v>2</v>
      </c>
      <c r="I127" s="37" t="s">
        <v>269</v>
      </c>
      <c r="J127" s="38">
        <v>4.0</v>
      </c>
      <c r="K127" s="39">
        <f t="shared" ref="K127:K128" si="157">J127*40/60</f>
        <v>2.666666667</v>
      </c>
      <c r="L127" s="37" t="s">
        <v>270</v>
      </c>
      <c r="M127" s="38">
        <v>2.0</v>
      </c>
      <c r="N127" s="39">
        <f t="shared" ref="N127:N128" si="158">M127*40/60</f>
        <v>1.333333333</v>
      </c>
      <c r="O127" s="37" t="s">
        <v>271</v>
      </c>
      <c r="P127" s="38">
        <v>4.0</v>
      </c>
      <c r="Q127" s="39">
        <f t="shared" ref="Q127:Q128" si="159">P127*40/60</f>
        <v>2.666666667</v>
      </c>
      <c r="R127" s="37" t="s">
        <v>272</v>
      </c>
      <c r="S127" s="38">
        <v>2.0</v>
      </c>
      <c r="T127" s="39">
        <f t="shared" ref="T127:T128" si="160">S127*40/60</f>
        <v>1.333333333</v>
      </c>
      <c r="U127" s="40">
        <f t="shared" ref="U127:U128" si="161">G127+J127+M127+P127+S127</f>
        <v>15</v>
      </c>
      <c r="V127" s="126">
        <f>U127+U128</f>
        <v>27</v>
      </c>
      <c r="W127" s="127">
        <f>H127+H128+K127+K128+N127+N128+Q127+Q128+T127+T128</f>
        <v>18</v>
      </c>
      <c r="X127" s="16"/>
      <c r="Y127" s="43"/>
      <c r="Z127" s="43"/>
    </row>
    <row r="128" ht="15.75" customHeight="1">
      <c r="A128" s="128"/>
      <c r="B128" s="128"/>
      <c r="C128" s="124"/>
      <c r="D128" s="46">
        <v>1994.0</v>
      </c>
      <c r="E128" s="47" t="s">
        <v>25</v>
      </c>
      <c r="F128" s="48" t="s">
        <v>273</v>
      </c>
      <c r="G128" s="49">
        <v>3.0</v>
      </c>
      <c r="H128" s="50">
        <f t="shared" si="156"/>
        <v>2</v>
      </c>
      <c r="I128" s="48" t="s">
        <v>274</v>
      </c>
      <c r="J128" s="49">
        <v>3.0</v>
      </c>
      <c r="K128" s="50">
        <f t="shared" si="157"/>
        <v>2</v>
      </c>
      <c r="L128" s="48" t="s">
        <v>275</v>
      </c>
      <c r="M128" s="49">
        <v>3.0</v>
      </c>
      <c r="N128" s="50">
        <f t="shared" si="158"/>
        <v>2</v>
      </c>
      <c r="O128" s="48" t="s">
        <v>276</v>
      </c>
      <c r="P128" s="49">
        <v>3.0</v>
      </c>
      <c r="Q128" s="50">
        <f t="shared" si="159"/>
        <v>2</v>
      </c>
      <c r="R128" s="59" t="s">
        <v>35</v>
      </c>
      <c r="S128" s="49"/>
      <c r="T128" s="50">
        <f t="shared" si="160"/>
        <v>0</v>
      </c>
      <c r="U128" s="51">
        <f t="shared" si="161"/>
        <v>12</v>
      </c>
      <c r="V128" s="124"/>
      <c r="W128" s="124"/>
      <c r="X128" s="16"/>
      <c r="Y128" s="43"/>
      <c r="Z128" s="43"/>
    </row>
    <row r="129" ht="15.75" customHeight="1">
      <c r="A129" s="128"/>
      <c r="B129" s="128"/>
      <c r="C129" s="129" t="s">
        <v>1351</v>
      </c>
      <c r="D129" s="130"/>
      <c r="E129" s="131"/>
      <c r="F129" s="132">
        <v>10.5</v>
      </c>
      <c r="G129" s="129"/>
      <c r="H129" s="133"/>
      <c r="I129" s="132">
        <v>8.5</v>
      </c>
      <c r="J129" s="129"/>
      <c r="K129" s="133"/>
      <c r="L129" s="132">
        <v>8.0</v>
      </c>
      <c r="M129" s="129"/>
      <c r="N129" s="133"/>
      <c r="O129" s="132">
        <v>8.5</v>
      </c>
      <c r="P129" s="129"/>
      <c r="Q129" s="133"/>
      <c r="R129" s="132">
        <v>8.0</v>
      </c>
      <c r="S129" s="129"/>
      <c r="T129" s="133"/>
      <c r="U129" s="134">
        <f t="shared" ref="U129:U130" si="162">(F129+I129+L129+O129+R129)*2</f>
        <v>87</v>
      </c>
      <c r="V129" s="135">
        <v>20000.0</v>
      </c>
      <c r="W129" s="136"/>
      <c r="X129" s="137" t="s">
        <v>1352</v>
      </c>
      <c r="Y129" s="43"/>
      <c r="Z129" s="43"/>
    </row>
    <row r="130" ht="15.75" customHeight="1">
      <c r="A130" s="128"/>
      <c r="B130" s="128"/>
      <c r="C130" s="138" t="s">
        <v>1353</v>
      </c>
      <c r="D130" s="139"/>
      <c r="E130" s="140"/>
      <c r="F130" s="141">
        <v>10.5</v>
      </c>
      <c r="G130" s="138"/>
      <c r="H130" s="142"/>
      <c r="I130" s="141">
        <v>8.5</v>
      </c>
      <c r="J130" s="138"/>
      <c r="K130" s="142"/>
      <c r="L130" s="141">
        <v>10.5</v>
      </c>
      <c r="M130" s="138"/>
      <c r="N130" s="142"/>
      <c r="O130" s="141">
        <v>8.5</v>
      </c>
      <c r="P130" s="138"/>
      <c r="Q130" s="142"/>
      <c r="R130" s="141"/>
      <c r="S130" s="138"/>
      <c r="T130" s="142"/>
      <c r="U130" s="143">
        <f t="shared" si="162"/>
        <v>76</v>
      </c>
      <c r="V130" s="144">
        <f>(U129+U130)*V129*4/100</f>
        <v>130400</v>
      </c>
      <c r="W130" s="145"/>
      <c r="X130" s="137" t="s">
        <v>1354</v>
      </c>
      <c r="Y130" s="43"/>
      <c r="Z130" s="43"/>
    </row>
    <row r="131" ht="15.75" customHeight="1">
      <c r="A131" s="124"/>
      <c r="B131" s="124"/>
      <c r="C131" s="146" t="s">
        <v>1355</v>
      </c>
      <c r="D131" s="147"/>
      <c r="E131" s="148"/>
      <c r="F131" s="149"/>
      <c r="G131" s="146"/>
      <c r="H131" s="150"/>
      <c r="I131" s="149"/>
      <c r="J131" s="146"/>
      <c r="K131" s="150"/>
      <c r="L131" s="149"/>
      <c r="M131" s="146"/>
      <c r="N131" s="150"/>
      <c r="O131" s="149"/>
      <c r="P131" s="146"/>
      <c r="Q131" s="150"/>
      <c r="R131" s="149"/>
      <c r="S131" s="146"/>
      <c r="T131" s="150"/>
      <c r="U131" s="152">
        <f>F131+I131+L131+O131+R131</f>
        <v>0</v>
      </c>
      <c r="V131" s="153">
        <f>U131*23000</f>
        <v>0</v>
      </c>
      <c r="W131" s="21"/>
      <c r="X131" s="16"/>
      <c r="Y131" s="43"/>
      <c r="Z131" s="43"/>
    </row>
    <row r="132" ht="21.0" customHeight="1">
      <c r="A132" s="33">
        <v>26.0</v>
      </c>
      <c r="B132" s="125" t="s">
        <v>277</v>
      </c>
      <c r="C132" s="157"/>
      <c r="D132" s="35" t="s">
        <v>18</v>
      </c>
      <c r="E132" s="36" t="s">
        <v>19</v>
      </c>
      <c r="F132" s="55" t="s">
        <v>35</v>
      </c>
      <c r="G132" s="38"/>
      <c r="H132" s="39">
        <f t="shared" ref="H132:H133" si="163">G132*40/60</f>
        <v>0</v>
      </c>
      <c r="I132" s="67" t="s">
        <v>278</v>
      </c>
      <c r="J132" s="68">
        <v>4.0</v>
      </c>
      <c r="K132" s="39">
        <f t="shared" ref="K132:K133" si="164">J132*40/60</f>
        <v>2.666666667</v>
      </c>
      <c r="L132" s="67" t="s">
        <v>279</v>
      </c>
      <c r="M132" s="68">
        <v>4.0</v>
      </c>
      <c r="N132" s="39">
        <f t="shared" ref="N132:N133" si="165">M132*40/60</f>
        <v>2.666666667</v>
      </c>
      <c r="O132" s="67" t="s">
        <v>280</v>
      </c>
      <c r="P132" s="68">
        <v>4.0</v>
      </c>
      <c r="Q132" s="39">
        <f t="shared" ref="Q132:Q133" si="166">P132*40/60</f>
        <v>2.666666667</v>
      </c>
      <c r="R132" s="37" t="s">
        <v>281</v>
      </c>
      <c r="S132" s="38">
        <v>3.0</v>
      </c>
      <c r="T132" s="39">
        <f t="shared" ref="T132:T133" si="167">S132*40/60</f>
        <v>2</v>
      </c>
      <c r="U132" s="40">
        <f t="shared" ref="U132:U133" si="168">G132+J132+M132+P132+S132</f>
        <v>15</v>
      </c>
      <c r="V132" s="126">
        <f>U132+U133</f>
        <v>27</v>
      </c>
      <c r="W132" s="127">
        <f>H132+H133+K132+K133+N132+N133+Q132+Q133+T132+T133</f>
        <v>18</v>
      </c>
      <c r="X132" s="16"/>
      <c r="Y132" s="43"/>
      <c r="Z132" s="43"/>
    </row>
    <row r="133" ht="15.75" customHeight="1">
      <c r="A133" s="128"/>
      <c r="B133" s="128"/>
      <c r="C133" s="124"/>
      <c r="D133" s="46">
        <v>1992.0</v>
      </c>
      <c r="E133" s="47" t="s">
        <v>25</v>
      </c>
      <c r="F133" s="48" t="s">
        <v>282</v>
      </c>
      <c r="G133" s="49">
        <v>3.0</v>
      </c>
      <c r="H133" s="50">
        <f t="shared" si="163"/>
        <v>2</v>
      </c>
      <c r="I133" s="48" t="s">
        <v>283</v>
      </c>
      <c r="J133" s="49">
        <v>3.0</v>
      </c>
      <c r="K133" s="50">
        <f t="shared" si="164"/>
        <v>2</v>
      </c>
      <c r="L133" s="48" t="s">
        <v>284</v>
      </c>
      <c r="M133" s="49">
        <v>3.0</v>
      </c>
      <c r="N133" s="50">
        <f t="shared" si="165"/>
        <v>2</v>
      </c>
      <c r="O133" s="59" t="s">
        <v>35</v>
      </c>
      <c r="P133" s="49"/>
      <c r="Q133" s="50">
        <f t="shared" si="166"/>
        <v>0</v>
      </c>
      <c r="R133" s="48" t="s">
        <v>285</v>
      </c>
      <c r="S133" s="49">
        <v>3.0</v>
      </c>
      <c r="T133" s="50">
        <f t="shared" si="167"/>
        <v>2</v>
      </c>
      <c r="U133" s="51">
        <f t="shared" si="168"/>
        <v>12</v>
      </c>
      <c r="V133" s="124"/>
      <c r="W133" s="124"/>
      <c r="X133" s="16"/>
      <c r="Y133" s="43"/>
      <c r="Z133" s="43"/>
    </row>
    <row r="134" ht="15.75" customHeight="1">
      <c r="A134" s="128"/>
      <c r="B134" s="128"/>
      <c r="C134" s="129" t="s">
        <v>1351</v>
      </c>
      <c r="D134" s="130"/>
      <c r="E134" s="131"/>
      <c r="F134" s="158"/>
      <c r="G134" s="129"/>
      <c r="H134" s="133"/>
      <c r="I134" s="158"/>
      <c r="J134" s="129"/>
      <c r="K134" s="133"/>
      <c r="L134" s="158"/>
      <c r="M134" s="129"/>
      <c r="N134" s="133"/>
      <c r="O134" s="158"/>
      <c r="P134" s="129"/>
      <c r="Q134" s="133"/>
      <c r="R134" s="158"/>
      <c r="S134" s="129"/>
      <c r="T134" s="133"/>
      <c r="U134" s="134">
        <f t="shared" ref="U134:U135" si="169">(F134+I134+L134+O134+R134)*2</f>
        <v>0</v>
      </c>
      <c r="V134" s="135">
        <v>20000.0</v>
      </c>
      <c r="W134" s="136"/>
      <c r="X134" s="137" t="s">
        <v>1352</v>
      </c>
      <c r="Y134" s="43"/>
      <c r="Z134" s="43"/>
    </row>
    <row r="135" ht="15.75" customHeight="1">
      <c r="A135" s="128"/>
      <c r="B135" s="128"/>
      <c r="C135" s="138" t="s">
        <v>1353</v>
      </c>
      <c r="D135" s="139"/>
      <c r="E135" s="140"/>
      <c r="F135" s="159"/>
      <c r="G135" s="138"/>
      <c r="H135" s="142"/>
      <c r="I135" s="159"/>
      <c r="J135" s="138"/>
      <c r="K135" s="142"/>
      <c r="L135" s="159"/>
      <c r="M135" s="138"/>
      <c r="N135" s="142"/>
      <c r="O135" s="159"/>
      <c r="P135" s="138"/>
      <c r="Q135" s="142"/>
      <c r="R135" s="159"/>
      <c r="S135" s="138"/>
      <c r="T135" s="142"/>
      <c r="U135" s="143">
        <f t="shared" si="169"/>
        <v>0</v>
      </c>
      <c r="V135" s="144">
        <f>(U134+U135)*V134*4/100</f>
        <v>0</v>
      </c>
      <c r="W135" s="145"/>
      <c r="X135" s="137" t="s">
        <v>1354</v>
      </c>
      <c r="Y135" s="43"/>
      <c r="Z135" s="43"/>
    </row>
    <row r="136" ht="15.75" customHeight="1">
      <c r="A136" s="124"/>
      <c r="B136" s="124"/>
      <c r="C136" s="146" t="s">
        <v>1355</v>
      </c>
      <c r="D136" s="147"/>
      <c r="E136" s="148"/>
      <c r="F136" s="149"/>
      <c r="G136" s="146"/>
      <c r="H136" s="150"/>
      <c r="I136" s="151"/>
      <c r="J136" s="146"/>
      <c r="K136" s="150"/>
      <c r="L136" s="151"/>
      <c r="M136" s="146"/>
      <c r="N136" s="150"/>
      <c r="O136" s="151"/>
      <c r="P136" s="146"/>
      <c r="Q136" s="150"/>
      <c r="R136" s="151"/>
      <c r="S136" s="146"/>
      <c r="T136" s="150"/>
      <c r="U136" s="152">
        <f>F136+I136+L136+O136+R136</f>
        <v>0</v>
      </c>
      <c r="V136" s="153">
        <f>U136*23000</f>
        <v>0</v>
      </c>
      <c r="W136" s="21"/>
      <c r="X136" s="16"/>
      <c r="Y136" s="43"/>
      <c r="Z136" s="43"/>
    </row>
    <row r="137" ht="24.75" customHeight="1">
      <c r="A137" s="33">
        <v>27.0</v>
      </c>
      <c r="B137" s="125" t="s">
        <v>286</v>
      </c>
      <c r="C137" s="125" t="s">
        <v>1390</v>
      </c>
      <c r="D137" s="35" t="s">
        <v>18</v>
      </c>
      <c r="E137" s="36" t="s">
        <v>19</v>
      </c>
      <c r="F137" s="67" t="s">
        <v>287</v>
      </c>
      <c r="G137" s="68">
        <v>3.0</v>
      </c>
      <c r="H137" s="39">
        <f t="shared" ref="H137:H138" si="170">G137*40/60</f>
        <v>2</v>
      </c>
      <c r="I137" s="67" t="s">
        <v>288</v>
      </c>
      <c r="J137" s="68">
        <v>4.0</v>
      </c>
      <c r="K137" s="39">
        <f t="shared" ref="K137:K138" si="171">J137*40/60</f>
        <v>2.666666667</v>
      </c>
      <c r="L137" s="67" t="s">
        <v>289</v>
      </c>
      <c r="M137" s="68">
        <v>4.0</v>
      </c>
      <c r="N137" s="39">
        <f t="shared" ref="N137:N138" si="172">M137*40/60</f>
        <v>2.666666667</v>
      </c>
      <c r="O137" s="67" t="s">
        <v>290</v>
      </c>
      <c r="P137" s="68">
        <v>3.0</v>
      </c>
      <c r="Q137" s="39">
        <f t="shared" ref="Q137:Q138" si="173">P137*40/60</f>
        <v>2</v>
      </c>
      <c r="R137" s="67" t="s">
        <v>291</v>
      </c>
      <c r="S137" s="68">
        <v>4.0</v>
      </c>
      <c r="T137" s="39">
        <f t="shared" ref="T137:T138" si="174">S137*40/60</f>
        <v>2.666666667</v>
      </c>
      <c r="U137" s="40">
        <f t="shared" ref="U137:U138" si="175">G137+J137+M137+P137+S137</f>
        <v>18</v>
      </c>
      <c r="V137" s="126">
        <f>U137+U138</f>
        <v>35</v>
      </c>
      <c r="W137" s="127">
        <f>H137+H138+K137+K138+N137+N138+Q137+Q138+T137+T138</f>
        <v>23.33333333</v>
      </c>
      <c r="X137" s="16"/>
      <c r="Y137" s="43"/>
      <c r="Z137" s="43"/>
    </row>
    <row r="138" ht="15.75" customHeight="1">
      <c r="A138" s="128"/>
      <c r="B138" s="128"/>
      <c r="C138" s="124"/>
      <c r="D138" s="46">
        <v>1999.0</v>
      </c>
      <c r="E138" s="47" t="s">
        <v>25</v>
      </c>
      <c r="F138" s="48" t="s">
        <v>292</v>
      </c>
      <c r="G138" s="49">
        <v>4.0</v>
      </c>
      <c r="H138" s="50">
        <f t="shared" si="170"/>
        <v>2.666666667</v>
      </c>
      <c r="I138" s="48" t="s">
        <v>293</v>
      </c>
      <c r="J138" s="49">
        <v>4.0</v>
      </c>
      <c r="K138" s="50">
        <f t="shared" si="171"/>
        <v>2.666666667</v>
      </c>
      <c r="L138" s="48" t="s">
        <v>294</v>
      </c>
      <c r="M138" s="49">
        <v>4.0</v>
      </c>
      <c r="N138" s="50">
        <f t="shared" si="172"/>
        <v>2.666666667</v>
      </c>
      <c r="O138" s="48" t="s">
        <v>295</v>
      </c>
      <c r="P138" s="49">
        <v>3.0</v>
      </c>
      <c r="Q138" s="50">
        <f t="shared" si="173"/>
        <v>2</v>
      </c>
      <c r="R138" s="48" t="s">
        <v>296</v>
      </c>
      <c r="S138" s="49">
        <v>2.0</v>
      </c>
      <c r="T138" s="50">
        <f t="shared" si="174"/>
        <v>1.333333333</v>
      </c>
      <c r="U138" s="51">
        <f t="shared" si="175"/>
        <v>17</v>
      </c>
      <c r="V138" s="124"/>
      <c r="W138" s="124"/>
      <c r="X138" s="16"/>
      <c r="Y138" s="43"/>
      <c r="Z138" s="43"/>
    </row>
    <row r="139" ht="15.75" customHeight="1">
      <c r="A139" s="128"/>
      <c r="B139" s="128"/>
      <c r="C139" s="129" t="s">
        <v>1351</v>
      </c>
      <c r="D139" s="130"/>
      <c r="E139" s="131"/>
      <c r="F139" s="132">
        <v>15.0</v>
      </c>
      <c r="G139" s="129"/>
      <c r="H139" s="133"/>
      <c r="I139" s="132">
        <v>10.4</v>
      </c>
      <c r="J139" s="129"/>
      <c r="K139" s="133"/>
      <c r="L139" s="132">
        <v>10.4</v>
      </c>
      <c r="M139" s="129"/>
      <c r="N139" s="133"/>
      <c r="O139" s="132">
        <v>8.9</v>
      </c>
      <c r="P139" s="129"/>
      <c r="Q139" s="133"/>
      <c r="R139" s="132">
        <v>15.0</v>
      </c>
      <c r="S139" s="129"/>
      <c r="T139" s="133"/>
      <c r="U139" s="134">
        <f t="shared" ref="U139:U140" si="176">(F139+I139+L139+O139+R139)*2</f>
        <v>119.4</v>
      </c>
      <c r="V139" s="135">
        <v>20000.0</v>
      </c>
      <c r="W139" s="136"/>
      <c r="X139" s="137" t="s">
        <v>1352</v>
      </c>
      <c r="Y139" s="43"/>
      <c r="Z139" s="43"/>
    </row>
    <row r="140" ht="15.75" customHeight="1">
      <c r="A140" s="128"/>
      <c r="B140" s="128"/>
      <c r="C140" s="138" t="s">
        <v>1353</v>
      </c>
      <c r="D140" s="139"/>
      <c r="E140" s="140"/>
      <c r="F140" s="141">
        <v>10.4</v>
      </c>
      <c r="G140" s="138"/>
      <c r="H140" s="142"/>
      <c r="I140" s="141">
        <v>8.4</v>
      </c>
      <c r="J140" s="138"/>
      <c r="K140" s="142"/>
      <c r="L140" s="141">
        <v>10.4</v>
      </c>
      <c r="M140" s="138"/>
      <c r="N140" s="142"/>
      <c r="O140" s="141">
        <v>13.0</v>
      </c>
      <c r="P140" s="138"/>
      <c r="Q140" s="142"/>
      <c r="R140" s="141">
        <v>13.0</v>
      </c>
      <c r="S140" s="138"/>
      <c r="T140" s="142"/>
      <c r="U140" s="143">
        <f t="shared" si="176"/>
        <v>110.4</v>
      </c>
      <c r="V140" s="144">
        <f>(U139+U140)*V139*4/100</f>
        <v>183840</v>
      </c>
      <c r="W140" s="145"/>
      <c r="X140" s="137" t="s">
        <v>1354</v>
      </c>
      <c r="Y140" s="43"/>
      <c r="Z140" s="43"/>
    </row>
    <row r="141" ht="15.75" customHeight="1">
      <c r="A141" s="124"/>
      <c r="B141" s="124"/>
      <c r="C141" s="146" t="s">
        <v>1355</v>
      </c>
      <c r="D141" s="147"/>
      <c r="E141" s="148"/>
      <c r="F141" s="149">
        <v>2.0</v>
      </c>
      <c r="G141" s="146"/>
      <c r="H141" s="150"/>
      <c r="I141" s="149"/>
      <c r="J141" s="146"/>
      <c r="K141" s="150"/>
      <c r="L141" s="149"/>
      <c r="M141" s="146"/>
      <c r="N141" s="150"/>
      <c r="O141" s="149">
        <v>2.0</v>
      </c>
      <c r="P141" s="146"/>
      <c r="Q141" s="150"/>
      <c r="R141" s="149">
        <f>6*40/60</f>
        <v>4</v>
      </c>
      <c r="S141" s="146"/>
      <c r="T141" s="150"/>
      <c r="U141" s="152">
        <f>F141+I141+L141+O141+R141</f>
        <v>8</v>
      </c>
      <c r="V141" s="153">
        <f>U141*23000</f>
        <v>184000</v>
      </c>
      <c r="W141" s="21"/>
      <c r="X141" s="137" t="s">
        <v>1360</v>
      </c>
      <c r="Y141" s="43"/>
      <c r="Z141" s="43"/>
    </row>
    <row r="142" ht="24.75" customHeight="1">
      <c r="A142" s="33">
        <v>28.0</v>
      </c>
      <c r="B142" s="125" t="s">
        <v>297</v>
      </c>
      <c r="C142" s="125" t="s">
        <v>1391</v>
      </c>
      <c r="D142" s="35" t="s">
        <v>18</v>
      </c>
      <c r="E142" s="36" t="s">
        <v>19</v>
      </c>
      <c r="F142" s="37" t="s">
        <v>298</v>
      </c>
      <c r="G142" s="38">
        <v>3.0</v>
      </c>
      <c r="H142" s="39">
        <f t="shared" ref="H142:H143" si="177">G142*40/60</f>
        <v>2</v>
      </c>
      <c r="I142" s="37" t="s">
        <v>299</v>
      </c>
      <c r="J142" s="38">
        <v>4.0</v>
      </c>
      <c r="K142" s="39">
        <f t="shared" ref="K142:K143" si="178">J142*40/60</f>
        <v>2.666666667</v>
      </c>
      <c r="L142" s="67" t="s">
        <v>300</v>
      </c>
      <c r="M142" s="68">
        <v>4.0</v>
      </c>
      <c r="N142" s="39">
        <f t="shared" ref="N142:N143" si="179">M142*40/60</f>
        <v>2.666666667</v>
      </c>
      <c r="O142" s="37" t="s">
        <v>301</v>
      </c>
      <c r="P142" s="38">
        <v>4.0</v>
      </c>
      <c r="Q142" s="39">
        <f t="shared" ref="Q142:Q143" si="180">P142*40/60</f>
        <v>2.666666667</v>
      </c>
      <c r="R142" s="37" t="s">
        <v>302</v>
      </c>
      <c r="S142" s="38">
        <v>4.0</v>
      </c>
      <c r="T142" s="39">
        <f t="shared" ref="T142:T143" si="181">S142*40/60</f>
        <v>2.666666667</v>
      </c>
      <c r="U142" s="40">
        <f t="shared" ref="U142:U143" si="182">G142+J142+M142+P142+S142</f>
        <v>19</v>
      </c>
      <c r="V142" s="126">
        <f>U142+U143</f>
        <v>34</v>
      </c>
      <c r="W142" s="127">
        <f>H142+H143+K142+K143+N142+N143+Q142+Q143+T142+T143</f>
        <v>22.66666667</v>
      </c>
      <c r="X142" s="74" t="s">
        <v>178</v>
      </c>
      <c r="Y142" s="43"/>
      <c r="Z142" s="43"/>
    </row>
    <row r="143" ht="15.75" customHeight="1">
      <c r="A143" s="128"/>
      <c r="B143" s="128"/>
      <c r="C143" s="124"/>
      <c r="D143" s="46">
        <v>1996.0</v>
      </c>
      <c r="E143" s="47" t="s">
        <v>25</v>
      </c>
      <c r="F143" s="48" t="s">
        <v>303</v>
      </c>
      <c r="G143" s="49">
        <v>3.0</v>
      </c>
      <c r="H143" s="50">
        <f t="shared" si="177"/>
        <v>2</v>
      </c>
      <c r="I143" s="48" t="s">
        <v>304</v>
      </c>
      <c r="J143" s="49">
        <v>3.0</v>
      </c>
      <c r="K143" s="50">
        <f t="shared" si="178"/>
        <v>2</v>
      </c>
      <c r="L143" s="48" t="s">
        <v>305</v>
      </c>
      <c r="M143" s="49">
        <v>3.0</v>
      </c>
      <c r="N143" s="50">
        <f t="shared" si="179"/>
        <v>2</v>
      </c>
      <c r="O143" s="48" t="s">
        <v>306</v>
      </c>
      <c r="P143" s="49">
        <v>3.0</v>
      </c>
      <c r="Q143" s="50">
        <f t="shared" si="180"/>
        <v>2</v>
      </c>
      <c r="R143" s="48" t="s">
        <v>307</v>
      </c>
      <c r="S143" s="49">
        <v>3.0</v>
      </c>
      <c r="T143" s="50">
        <f t="shared" si="181"/>
        <v>2</v>
      </c>
      <c r="U143" s="51">
        <f t="shared" si="182"/>
        <v>15</v>
      </c>
      <c r="V143" s="124"/>
      <c r="W143" s="124"/>
      <c r="X143" s="16"/>
      <c r="Y143" s="43"/>
      <c r="Z143" s="43"/>
    </row>
    <row r="144" ht="15.75" customHeight="1">
      <c r="A144" s="128"/>
      <c r="B144" s="128"/>
      <c r="C144" s="129" t="s">
        <v>1351</v>
      </c>
      <c r="D144" s="130"/>
      <c r="E144" s="131"/>
      <c r="F144" s="132">
        <v>12.0</v>
      </c>
      <c r="G144" s="129"/>
      <c r="H144" s="133"/>
      <c r="I144" s="132">
        <v>12.0</v>
      </c>
      <c r="J144" s="129"/>
      <c r="K144" s="133"/>
      <c r="L144" s="132">
        <v>9.5</v>
      </c>
      <c r="M144" s="129"/>
      <c r="N144" s="133"/>
      <c r="O144" s="132">
        <v>9.5</v>
      </c>
      <c r="P144" s="129"/>
      <c r="Q144" s="133"/>
      <c r="R144" s="132">
        <v>12.0</v>
      </c>
      <c r="S144" s="129"/>
      <c r="T144" s="133"/>
      <c r="U144" s="134">
        <f t="shared" ref="U144:U145" si="183">(F144+I144+L144+O144+R144)*2</f>
        <v>110</v>
      </c>
      <c r="V144" s="135">
        <v>20000.0</v>
      </c>
      <c r="W144" s="136"/>
      <c r="X144" s="137" t="s">
        <v>1352</v>
      </c>
      <c r="Y144" s="43"/>
      <c r="Z144" s="43"/>
    </row>
    <row r="145" ht="15.75" customHeight="1">
      <c r="A145" s="128"/>
      <c r="B145" s="128"/>
      <c r="C145" s="138" t="s">
        <v>1353</v>
      </c>
      <c r="D145" s="139"/>
      <c r="E145" s="140"/>
      <c r="F145" s="141">
        <v>11.9</v>
      </c>
      <c r="G145" s="138"/>
      <c r="H145" s="142"/>
      <c r="I145" s="141">
        <v>11.9</v>
      </c>
      <c r="J145" s="138"/>
      <c r="K145" s="142"/>
      <c r="L145" s="141">
        <v>9.5</v>
      </c>
      <c r="M145" s="138"/>
      <c r="N145" s="142"/>
      <c r="O145" s="141">
        <v>11.9</v>
      </c>
      <c r="P145" s="138"/>
      <c r="Q145" s="142"/>
      <c r="R145" s="141">
        <v>11.9</v>
      </c>
      <c r="S145" s="138"/>
      <c r="T145" s="142"/>
      <c r="U145" s="143">
        <f t="shared" si="183"/>
        <v>114.2</v>
      </c>
      <c r="V145" s="144">
        <f>(U144+U145)*V144*4/100</f>
        <v>179360</v>
      </c>
      <c r="W145" s="145"/>
      <c r="X145" s="137" t="s">
        <v>1354</v>
      </c>
      <c r="Y145" s="43"/>
      <c r="Z145" s="43"/>
    </row>
    <row r="146" ht="15.75" customHeight="1">
      <c r="A146" s="124"/>
      <c r="B146" s="124"/>
      <c r="C146" s="146" t="s">
        <v>1355</v>
      </c>
      <c r="D146" s="147"/>
      <c r="E146" s="148"/>
      <c r="F146" s="149">
        <v>3.0</v>
      </c>
      <c r="G146" s="146"/>
      <c r="H146" s="150"/>
      <c r="I146" s="155">
        <f>4*40/60</f>
        <v>2.666666667</v>
      </c>
      <c r="J146" s="146"/>
      <c r="K146" s="150"/>
      <c r="L146" s="149"/>
      <c r="M146" s="146"/>
      <c r="N146" s="150"/>
      <c r="O146" s="149"/>
      <c r="P146" s="146"/>
      <c r="Q146" s="150"/>
      <c r="R146" s="155">
        <f>4*40/60</f>
        <v>2.666666667</v>
      </c>
      <c r="S146" s="146"/>
      <c r="T146" s="150"/>
      <c r="U146" s="156">
        <f>F146+I146+L146+O146+R146</f>
        <v>8.333333333</v>
      </c>
      <c r="V146" s="153">
        <f>U146*23000</f>
        <v>191666.6667</v>
      </c>
      <c r="W146" s="21"/>
      <c r="X146" s="137" t="s">
        <v>1360</v>
      </c>
      <c r="Y146" s="43"/>
      <c r="Z146" s="43"/>
    </row>
    <row r="147" ht="21.0" customHeight="1">
      <c r="A147" s="33">
        <v>29.0</v>
      </c>
      <c r="B147" s="125" t="s">
        <v>308</v>
      </c>
      <c r="C147" s="125" t="s">
        <v>1392</v>
      </c>
      <c r="D147" s="35" t="s">
        <v>18</v>
      </c>
      <c r="E147" s="36" t="s">
        <v>19</v>
      </c>
      <c r="F147" s="37" t="s">
        <v>309</v>
      </c>
      <c r="G147" s="38">
        <v>3.0</v>
      </c>
      <c r="H147" s="39">
        <f t="shared" ref="H147:H148" si="184">G147*40/60</f>
        <v>2</v>
      </c>
      <c r="I147" s="37" t="s">
        <v>310</v>
      </c>
      <c r="J147" s="38">
        <v>4.0</v>
      </c>
      <c r="K147" s="39">
        <f t="shared" ref="K147:K148" si="185">J147*40/60</f>
        <v>2.666666667</v>
      </c>
      <c r="L147" s="37" t="s">
        <v>311</v>
      </c>
      <c r="M147" s="38">
        <v>4.0</v>
      </c>
      <c r="N147" s="39">
        <f t="shared" ref="N147:N148" si="186">M147*40/60</f>
        <v>2.666666667</v>
      </c>
      <c r="O147" s="37" t="s">
        <v>312</v>
      </c>
      <c r="P147" s="38">
        <v>2.0</v>
      </c>
      <c r="Q147" s="39">
        <f t="shared" ref="Q147:Q148" si="187">P147*40/60</f>
        <v>1.333333333</v>
      </c>
      <c r="R147" s="67" t="s">
        <v>313</v>
      </c>
      <c r="S147" s="68">
        <v>3.0</v>
      </c>
      <c r="T147" s="39">
        <f t="shared" ref="T147:T148" si="188">S147*40/60</f>
        <v>2</v>
      </c>
      <c r="U147" s="40">
        <f t="shared" ref="U147:U148" si="189">G147+J147+M147+P147+S147</f>
        <v>16</v>
      </c>
      <c r="V147" s="126">
        <f>U147+U148</f>
        <v>32</v>
      </c>
      <c r="W147" s="127">
        <f>H147+H148+K147+K148+N147+N148+Q147+Q148+T147+T148</f>
        <v>21.33333333</v>
      </c>
      <c r="X147" s="16"/>
      <c r="Y147" s="43"/>
      <c r="Z147" s="43"/>
    </row>
    <row r="148" ht="15.75" customHeight="1">
      <c r="A148" s="128"/>
      <c r="B148" s="128"/>
      <c r="C148" s="124"/>
      <c r="D148" s="46">
        <v>1996.0</v>
      </c>
      <c r="E148" s="47" t="s">
        <v>25</v>
      </c>
      <c r="F148" s="48" t="s">
        <v>314</v>
      </c>
      <c r="G148" s="49">
        <v>3.0</v>
      </c>
      <c r="H148" s="50">
        <f t="shared" si="184"/>
        <v>2</v>
      </c>
      <c r="I148" s="48" t="s">
        <v>315</v>
      </c>
      <c r="J148" s="49">
        <v>3.0</v>
      </c>
      <c r="K148" s="50">
        <f t="shared" si="185"/>
        <v>2</v>
      </c>
      <c r="L148" s="48" t="s">
        <v>316</v>
      </c>
      <c r="M148" s="49">
        <v>4.0</v>
      </c>
      <c r="N148" s="50">
        <f t="shared" si="186"/>
        <v>2.666666667</v>
      </c>
      <c r="O148" s="48" t="s">
        <v>317</v>
      </c>
      <c r="P148" s="49">
        <v>3.0</v>
      </c>
      <c r="Q148" s="50">
        <f t="shared" si="187"/>
        <v>2</v>
      </c>
      <c r="R148" s="48" t="s">
        <v>318</v>
      </c>
      <c r="S148" s="49">
        <v>3.0</v>
      </c>
      <c r="T148" s="50">
        <f t="shared" si="188"/>
        <v>2</v>
      </c>
      <c r="U148" s="51">
        <f t="shared" si="189"/>
        <v>16</v>
      </c>
      <c r="V148" s="124"/>
      <c r="W148" s="124"/>
      <c r="X148" s="16"/>
      <c r="Y148" s="43"/>
      <c r="Z148" s="43"/>
    </row>
    <row r="149" ht="15.75" customHeight="1">
      <c r="A149" s="128"/>
      <c r="B149" s="128"/>
      <c r="C149" s="129" t="s">
        <v>1351</v>
      </c>
      <c r="D149" s="130"/>
      <c r="E149" s="131"/>
      <c r="F149" s="132">
        <v>16.6</v>
      </c>
      <c r="G149" s="129"/>
      <c r="H149" s="133"/>
      <c r="I149" s="132">
        <v>5.3</v>
      </c>
      <c r="J149" s="129"/>
      <c r="K149" s="133"/>
      <c r="L149" s="132">
        <v>5.3</v>
      </c>
      <c r="M149" s="129"/>
      <c r="N149" s="133"/>
      <c r="O149" s="132">
        <v>5.8</v>
      </c>
      <c r="P149" s="129"/>
      <c r="Q149" s="133"/>
      <c r="R149" s="132">
        <v>5.8</v>
      </c>
      <c r="S149" s="129"/>
      <c r="T149" s="133"/>
      <c r="U149" s="134">
        <f t="shared" ref="U149:U150" si="190">(F149+I149+L149+O149+R149)*2</f>
        <v>77.6</v>
      </c>
      <c r="V149" s="135">
        <v>20000.0</v>
      </c>
      <c r="W149" s="136"/>
      <c r="X149" s="137" t="s">
        <v>1352</v>
      </c>
      <c r="Y149" s="43"/>
      <c r="Z149" s="43"/>
    </row>
    <row r="150" ht="15.75" customHeight="1">
      <c r="A150" s="128"/>
      <c r="B150" s="128"/>
      <c r="C150" s="138" t="s">
        <v>1353</v>
      </c>
      <c r="D150" s="139"/>
      <c r="E150" s="140"/>
      <c r="F150" s="141">
        <v>5.8</v>
      </c>
      <c r="G150" s="138"/>
      <c r="H150" s="142"/>
      <c r="I150" s="141">
        <v>13.0</v>
      </c>
      <c r="J150" s="138"/>
      <c r="K150" s="142"/>
      <c r="L150" s="141">
        <v>5.3</v>
      </c>
      <c r="M150" s="138"/>
      <c r="N150" s="142"/>
      <c r="O150" s="141">
        <v>5.8</v>
      </c>
      <c r="P150" s="138"/>
      <c r="Q150" s="142"/>
      <c r="R150" s="141">
        <v>6.8</v>
      </c>
      <c r="S150" s="138"/>
      <c r="T150" s="142"/>
      <c r="U150" s="143">
        <f t="shared" si="190"/>
        <v>73.4</v>
      </c>
      <c r="V150" s="144">
        <f>(U149+U150)*V149*4/100</f>
        <v>120800</v>
      </c>
      <c r="W150" s="145"/>
      <c r="X150" s="137" t="s">
        <v>1354</v>
      </c>
      <c r="Y150" s="43"/>
      <c r="Z150" s="43"/>
    </row>
    <row r="151" ht="15.75" customHeight="1">
      <c r="A151" s="124"/>
      <c r="B151" s="124"/>
      <c r="C151" s="146" t="s">
        <v>1355</v>
      </c>
      <c r="D151" s="147"/>
      <c r="E151" s="148"/>
      <c r="F151" s="149">
        <v>2.0</v>
      </c>
      <c r="G151" s="146"/>
      <c r="H151" s="150"/>
      <c r="I151" s="149">
        <v>2.0</v>
      </c>
      <c r="J151" s="146"/>
      <c r="K151" s="150"/>
      <c r="L151" s="149"/>
      <c r="M151" s="146"/>
      <c r="N151" s="150"/>
      <c r="O151" s="149"/>
      <c r="P151" s="146"/>
      <c r="Q151" s="150"/>
      <c r="R151" s="149"/>
      <c r="S151" s="146"/>
      <c r="T151" s="150"/>
      <c r="U151" s="152">
        <f>F151+I151+L151+O151+R151</f>
        <v>4</v>
      </c>
      <c r="V151" s="153">
        <f>U151*23000</f>
        <v>92000</v>
      </c>
      <c r="W151" s="21"/>
      <c r="X151" s="137" t="s">
        <v>1360</v>
      </c>
      <c r="Y151" s="43"/>
      <c r="Z151" s="43"/>
    </row>
    <row r="152" ht="15.75" customHeight="1">
      <c r="A152" s="33">
        <v>30.0</v>
      </c>
      <c r="B152" s="125" t="s">
        <v>319</v>
      </c>
      <c r="C152" s="125" t="s">
        <v>1393</v>
      </c>
      <c r="D152" s="54"/>
      <c r="E152" s="36" t="s">
        <v>19</v>
      </c>
      <c r="F152" s="37" t="s">
        <v>320</v>
      </c>
      <c r="G152" s="38">
        <v>3.0</v>
      </c>
      <c r="H152" s="39">
        <f t="shared" ref="H152:H153" si="191">G152*40/60</f>
        <v>2</v>
      </c>
      <c r="I152" s="37" t="s">
        <v>321</v>
      </c>
      <c r="J152" s="38">
        <v>4.0</v>
      </c>
      <c r="K152" s="39">
        <f t="shared" ref="K152:K153" si="192">J152*40/60</f>
        <v>2.666666667</v>
      </c>
      <c r="L152" s="37" t="s">
        <v>322</v>
      </c>
      <c r="M152" s="38">
        <v>4.0</v>
      </c>
      <c r="N152" s="39">
        <f t="shared" ref="N152:N153" si="193">M152*40/60</f>
        <v>2.666666667</v>
      </c>
      <c r="O152" s="37" t="s">
        <v>323</v>
      </c>
      <c r="P152" s="38">
        <v>4.0</v>
      </c>
      <c r="Q152" s="39">
        <f t="shared" ref="Q152:Q153" si="194">P152*40/60</f>
        <v>2.666666667</v>
      </c>
      <c r="R152" s="37" t="s">
        <v>1394</v>
      </c>
      <c r="S152" s="38"/>
      <c r="T152" s="39">
        <f t="shared" ref="T152:T153" si="195">S152*40/60</f>
        <v>0</v>
      </c>
      <c r="U152" s="40">
        <f t="shared" ref="U152:U153" si="196">G152+J152+M152+P152+S152</f>
        <v>15</v>
      </c>
      <c r="V152" s="126">
        <f>U152+U153</f>
        <v>33</v>
      </c>
      <c r="W152" s="127">
        <f>H152+H153+K152+K153+N152+N153+Q152+Q153+T152+T153</f>
        <v>22</v>
      </c>
      <c r="X152" s="16"/>
      <c r="Y152" s="43"/>
      <c r="Z152" s="43"/>
    </row>
    <row r="153" ht="15.75" customHeight="1">
      <c r="A153" s="128"/>
      <c r="B153" s="128"/>
      <c r="C153" s="124"/>
      <c r="D153" s="58"/>
      <c r="E153" s="47" t="s">
        <v>25</v>
      </c>
      <c r="F153" s="48" t="s">
        <v>325</v>
      </c>
      <c r="G153" s="49">
        <v>3.0</v>
      </c>
      <c r="H153" s="50">
        <f t="shared" si="191"/>
        <v>2</v>
      </c>
      <c r="I153" s="48" t="s">
        <v>326</v>
      </c>
      <c r="J153" s="49">
        <v>4.0</v>
      </c>
      <c r="K153" s="50">
        <f t="shared" si="192"/>
        <v>2.666666667</v>
      </c>
      <c r="L153" s="48" t="s">
        <v>327</v>
      </c>
      <c r="M153" s="49">
        <v>4.0</v>
      </c>
      <c r="N153" s="50">
        <f t="shared" si="193"/>
        <v>2.666666667</v>
      </c>
      <c r="O153" s="48" t="s">
        <v>328</v>
      </c>
      <c r="P153" s="49">
        <v>4.0</v>
      </c>
      <c r="Q153" s="50">
        <f t="shared" si="194"/>
        <v>2.666666667</v>
      </c>
      <c r="R153" s="48" t="s">
        <v>329</v>
      </c>
      <c r="S153" s="49">
        <v>3.0</v>
      </c>
      <c r="T153" s="50">
        <f t="shared" si="195"/>
        <v>2</v>
      </c>
      <c r="U153" s="51">
        <f t="shared" si="196"/>
        <v>18</v>
      </c>
      <c r="V153" s="124"/>
      <c r="W153" s="124"/>
      <c r="X153" s="16"/>
      <c r="Y153" s="43"/>
      <c r="Z153" s="43"/>
    </row>
    <row r="154" ht="15.75" customHeight="1">
      <c r="A154" s="128"/>
      <c r="B154" s="128"/>
      <c r="C154" s="129" t="s">
        <v>1351</v>
      </c>
      <c r="D154" s="130"/>
      <c r="E154" s="131"/>
      <c r="F154" s="132">
        <v>4.6</v>
      </c>
      <c r="G154" s="129"/>
      <c r="H154" s="133"/>
      <c r="I154" s="132">
        <v>5.3</v>
      </c>
      <c r="J154" s="129"/>
      <c r="K154" s="133"/>
      <c r="L154" s="132">
        <v>5.3</v>
      </c>
      <c r="M154" s="129"/>
      <c r="N154" s="133"/>
      <c r="O154" s="132">
        <v>12.2</v>
      </c>
      <c r="P154" s="129"/>
      <c r="Q154" s="133"/>
      <c r="R154" s="132">
        <v>5.3</v>
      </c>
      <c r="S154" s="129"/>
      <c r="T154" s="133"/>
      <c r="U154" s="134">
        <f t="shared" ref="U154:U155" si="197">(F154+I154+L154+O154+R154)*2</f>
        <v>65.4</v>
      </c>
      <c r="V154" s="135">
        <v>20000.0</v>
      </c>
      <c r="W154" s="136"/>
      <c r="X154" s="137" t="s">
        <v>1352</v>
      </c>
      <c r="Y154" s="43"/>
      <c r="Z154" s="43"/>
    </row>
    <row r="155" ht="15.75" customHeight="1">
      <c r="A155" s="128"/>
      <c r="B155" s="128"/>
      <c r="C155" s="138" t="s">
        <v>1353</v>
      </c>
      <c r="D155" s="139"/>
      <c r="E155" s="140"/>
      <c r="F155" s="141">
        <v>8.9</v>
      </c>
      <c r="G155" s="138"/>
      <c r="H155" s="142"/>
      <c r="I155" s="141">
        <v>12.7</v>
      </c>
      <c r="J155" s="138"/>
      <c r="K155" s="142"/>
      <c r="L155" s="141">
        <v>16.3</v>
      </c>
      <c r="M155" s="138"/>
      <c r="N155" s="142"/>
      <c r="O155" s="141">
        <v>16.3</v>
      </c>
      <c r="P155" s="138"/>
      <c r="Q155" s="142"/>
      <c r="R155" s="141">
        <v>8.9</v>
      </c>
      <c r="S155" s="138"/>
      <c r="T155" s="142"/>
      <c r="U155" s="143">
        <f t="shared" si="197"/>
        <v>126.2</v>
      </c>
      <c r="V155" s="144">
        <f>(U154+U155)*V154*4/100</f>
        <v>153280</v>
      </c>
      <c r="W155" s="145"/>
      <c r="X155" s="137" t="s">
        <v>1354</v>
      </c>
      <c r="Y155" s="43"/>
      <c r="Z155" s="43"/>
    </row>
    <row r="156" ht="15.75" customHeight="1">
      <c r="A156" s="124"/>
      <c r="B156" s="124"/>
      <c r="C156" s="146" t="s">
        <v>1355</v>
      </c>
      <c r="D156" s="147"/>
      <c r="E156" s="148"/>
      <c r="F156" s="149"/>
      <c r="G156" s="146"/>
      <c r="H156" s="150"/>
      <c r="I156" s="155">
        <f>4*40/60</f>
        <v>2.666666667</v>
      </c>
      <c r="J156" s="146"/>
      <c r="K156" s="150"/>
      <c r="L156" s="155">
        <f>4*40/60</f>
        <v>2.666666667</v>
      </c>
      <c r="M156" s="146"/>
      <c r="N156" s="150"/>
      <c r="O156" s="155">
        <f>8*40/60</f>
        <v>5.333333333</v>
      </c>
      <c r="P156" s="146"/>
      <c r="Q156" s="150"/>
      <c r="R156" s="149"/>
      <c r="S156" s="146"/>
      <c r="T156" s="150"/>
      <c r="U156" s="156">
        <f>F156+I156+L156+O156+R156</f>
        <v>10.66666667</v>
      </c>
      <c r="V156" s="153">
        <f>U156*23000</f>
        <v>245333.3333</v>
      </c>
      <c r="W156" s="21"/>
      <c r="X156" s="137" t="s">
        <v>1360</v>
      </c>
      <c r="Y156" s="43"/>
      <c r="Z156" s="43"/>
    </row>
    <row r="157" ht="24.75" customHeight="1">
      <c r="A157" s="33">
        <v>31.0</v>
      </c>
      <c r="B157" s="125" t="s">
        <v>330</v>
      </c>
      <c r="C157" s="125" t="s">
        <v>1395</v>
      </c>
      <c r="D157" s="35" t="s">
        <v>18</v>
      </c>
      <c r="E157" s="36" t="s">
        <v>19</v>
      </c>
      <c r="F157" s="37" t="s">
        <v>331</v>
      </c>
      <c r="G157" s="38">
        <v>2.0</v>
      </c>
      <c r="H157" s="39">
        <f t="shared" ref="H157:H158" si="198">G157*40/60</f>
        <v>1.333333333</v>
      </c>
      <c r="I157" s="37" t="s">
        <v>332</v>
      </c>
      <c r="J157" s="38">
        <v>2.0</v>
      </c>
      <c r="K157" s="39">
        <f t="shared" ref="K157:K158" si="199">J157*40/60</f>
        <v>1.333333333</v>
      </c>
      <c r="L157" s="55" t="s">
        <v>35</v>
      </c>
      <c r="M157" s="38"/>
      <c r="N157" s="39">
        <f t="shared" ref="N157:N158" si="200">M157*40/60</f>
        <v>0</v>
      </c>
      <c r="O157" s="37" t="s">
        <v>333</v>
      </c>
      <c r="P157" s="38">
        <v>4.0</v>
      </c>
      <c r="Q157" s="39">
        <f t="shared" ref="Q157:Q158" si="201">P157*40/60</f>
        <v>2.666666667</v>
      </c>
      <c r="R157" s="37" t="s">
        <v>334</v>
      </c>
      <c r="S157" s="38">
        <v>3.0</v>
      </c>
      <c r="T157" s="39">
        <f t="shared" ref="T157:T158" si="202">S157*40/60</f>
        <v>2</v>
      </c>
      <c r="U157" s="40">
        <f t="shared" ref="U157:U158" si="203">G157+J157+M157+P157+S157</f>
        <v>11</v>
      </c>
      <c r="V157" s="126">
        <f>U157+U158</f>
        <v>28</v>
      </c>
      <c r="W157" s="127">
        <f>H157+H158+K157+K158+N157+N158+Q157+Q158+T157+T158</f>
        <v>18.66666667</v>
      </c>
      <c r="X157" s="16"/>
      <c r="Y157" s="43"/>
      <c r="Z157" s="43"/>
    </row>
    <row r="158" ht="15.75" customHeight="1">
      <c r="A158" s="128"/>
      <c r="B158" s="128"/>
      <c r="C158" s="124"/>
      <c r="D158" s="46">
        <v>1996.0</v>
      </c>
      <c r="E158" s="47" t="s">
        <v>25</v>
      </c>
      <c r="F158" s="48" t="s">
        <v>335</v>
      </c>
      <c r="G158" s="49">
        <v>4.0</v>
      </c>
      <c r="H158" s="50">
        <f t="shared" si="198"/>
        <v>2.666666667</v>
      </c>
      <c r="I158" s="48" t="s">
        <v>336</v>
      </c>
      <c r="J158" s="49">
        <v>3.0</v>
      </c>
      <c r="K158" s="50">
        <f t="shared" si="199"/>
        <v>2</v>
      </c>
      <c r="L158" s="48" t="s">
        <v>337</v>
      </c>
      <c r="M158" s="49">
        <v>4.0</v>
      </c>
      <c r="N158" s="50">
        <f t="shared" si="200"/>
        <v>2.666666667</v>
      </c>
      <c r="O158" s="48" t="s">
        <v>338</v>
      </c>
      <c r="P158" s="49">
        <v>4.0</v>
      </c>
      <c r="Q158" s="50">
        <f t="shared" si="201"/>
        <v>2.666666667</v>
      </c>
      <c r="R158" s="48" t="s">
        <v>339</v>
      </c>
      <c r="S158" s="49">
        <v>2.0</v>
      </c>
      <c r="T158" s="50">
        <f t="shared" si="202"/>
        <v>1.333333333</v>
      </c>
      <c r="U158" s="51">
        <f t="shared" si="203"/>
        <v>17</v>
      </c>
      <c r="V158" s="124"/>
      <c r="W158" s="124"/>
      <c r="X158" s="77"/>
      <c r="Y158" s="43"/>
      <c r="Z158" s="43"/>
    </row>
    <row r="159" ht="15.75" customHeight="1">
      <c r="A159" s="128"/>
      <c r="B159" s="128"/>
      <c r="C159" s="129" t="s">
        <v>1351</v>
      </c>
      <c r="D159" s="130"/>
      <c r="E159" s="131"/>
      <c r="F159" s="132">
        <v>7.2</v>
      </c>
      <c r="G159" s="129"/>
      <c r="H159" s="133"/>
      <c r="I159" s="160">
        <v>7.1</v>
      </c>
      <c r="J159" s="161"/>
      <c r="K159" s="162"/>
      <c r="L159" s="160"/>
      <c r="M159" s="129"/>
      <c r="N159" s="133"/>
      <c r="O159" s="132">
        <v>7.1</v>
      </c>
      <c r="P159" s="129"/>
      <c r="Q159" s="133"/>
      <c r="R159" s="132">
        <v>7.1</v>
      </c>
      <c r="S159" s="129"/>
      <c r="T159" s="133"/>
      <c r="U159" s="134">
        <f t="shared" ref="U159:U160" si="204">(F159+I159+L159+O159+R159)*2</f>
        <v>57</v>
      </c>
      <c r="V159" s="135">
        <v>20000.0</v>
      </c>
      <c r="W159" s="136"/>
      <c r="X159" s="137" t="s">
        <v>1352</v>
      </c>
      <c r="Y159" s="43"/>
      <c r="Z159" s="43"/>
    </row>
    <row r="160" ht="15.75" customHeight="1">
      <c r="A160" s="128"/>
      <c r="B160" s="128"/>
      <c r="C160" s="138" t="s">
        <v>1353</v>
      </c>
      <c r="D160" s="139"/>
      <c r="E160" s="140"/>
      <c r="F160" s="141">
        <v>9.3</v>
      </c>
      <c r="G160" s="138"/>
      <c r="H160" s="142"/>
      <c r="I160" s="141">
        <v>7.1</v>
      </c>
      <c r="J160" s="138"/>
      <c r="K160" s="142"/>
      <c r="L160" s="141">
        <v>7.1</v>
      </c>
      <c r="M160" s="138"/>
      <c r="N160" s="142"/>
      <c r="O160" s="141">
        <v>9.3</v>
      </c>
      <c r="P160" s="138"/>
      <c r="Q160" s="142"/>
      <c r="R160" s="141">
        <v>7.2</v>
      </c>
      <c r="S160" s="138"/>
      <c r="T160" s="142"/>
      <c r="U160" s="143">
        <f t="shared" si="204"/>
        <v>80</v>
      </c>
      <c r="V160" s="144">
        <f>(U159+U160)*V159*4/100</f>
        <v>109600</v>
      </c>
      <c r="W160" s="145"/>
      <c r="X160" s="137" t="s">
        <v>1354</v>
      </c>
      <c r="Y160" s="43"/>
      <c r="Z160" s="43"/>
    </row>
    <row r="161" ht="15.75" customHeight="1">
      <c r="A161" s="124"/>
      <c r="B161" s="124"/>
      <c r="C161" s="146" t="s">
        <v>1355</v>
      </c>
      <c r="D161" s="147"/>
      <c r="E161" s="148"/>
      <c r="F161" s="149"/>
      <c r="G161" s="146"/>
      <c r="H161" s="150"/>
      <c r="I161" s="149"/>
      <c r="J161" s="146"/>
      <c r="K161" s="150"/>
      <c r="L161" s="149"/>
      <c r="M161" s="146"/>
      <c r="N161" s="150"/>
      <c r="O161" s="149"/>
      <c r="P161" s="146"/>
      <c r="Q161" s="150"/>
      <c r="R161" s="149"/>
      <c r="S161" s="146"/>
      <c r="T161" s="150"/>
      <c r="U161" s="152">
        <f>F161+I161+L161+O161+R161</f>
        <v>0</v>
      </c>
      <c r="V161" s="153">
        <f>U161*23000</f>
        <v>0</v>
      </c>
      <c r="W161" s="21"/>
      <c r="X161" s="16"/>
      <c r="Y161" s="43"/>
      <c r="Z161" s="43"/>
    </row>
    <row r="162" ht="37.5" customHeight="1">
      <c r="A162" s="33">
        <v>32.0</v>
      </c>
      <c r="B162" s="125" t="s">
        <v>340</v>
      </c>
      <c r="C162" s="125" t="s">
        <v>1390</v>
      </c>
      <c r="D162" s="54"/>
      <c r="E162" s="36" t="s">
        <v>19</v>
      </c>
      <c r="F162" s="37" t="s">
        <v>341</v>
      </c>
      <c r="G162" s="38">
        <v>3.0</v>
      </c>
      <c r="H162" s="39">
        <f t="shared" ref="H162:H163" si="205">G162*40/60</f>
        <v>2</v>
      </c>
      <c r="I162" s="37" t="s">
        <v>342</v>
      </c>
      <c r="J162" s="38">
        <v>4.0</v>
      </c>
      <c r="K162" s="39">
        <f t="shared" ref="K162:K163" si="206">J162*40/60</f>
        <v>2.666666667</v>
      </c>
      <c r="L162" s="37" t="s">
        <v>343</v>
      </c>
      <c r="M162" s="38">
        <v>4.0</v>
      </c>
      <c r="N162" s="39">
        <f t="shared" ref="N162:N163" si="207">M162*40/60</f>
        <v>2.666666667</v>
      </c>
      <c r="O162" s="37" t="s">
        <v>344</v>
      </c>
      <c r="P162" s="38">
        <v>3.0</v>
      </c>
      <c r="Q162" s="39">
        <f t="shared" ref="Q162:Q163" si="208">P162*40/60</f>
        <v>2</v>
      </c>
      <c r="R162" s="37" t="s">
        <v>345</v>
      </c>
      <c r="S162" s="38">
        <v>4.0</v>
      </c>
      <c r="T162" s="39">
        <f t="shared" ref="T162:T163" si="209">S162*40/60</f>
        <v>2.666666667</v>
      </c>
      <c r="U162" s="40">
        <f t="shared" ref="U162:U163" si="210">G162+J162+M162+P162+S162</f>
        <v>18</v>
      </c>
      <c r="V162" s="126">
        <f>U162+U163</f>
        <v>33</v>
      </c>
      <c r="W162" s="127">
        <f>H162+H163+K162+K163+N162+N163+Q162+Q163+T162+T163</f>
        <v>22</v>
      </c>
      <c r="X162" s="16"/>
      <c r="Y162" s="43"/>
      <c r="Z162" s="43"/>
    </row>
    <row r="163" ht="15.75" customHeight="1">
      <c r="A163" s="128"/>
      <c r="B163" s="128"/>
      <c r="C163" s="124"/>
      <c r="D163" s="58"/>
      <c r="E163" s="47" t="s">
        <v>25</v>
      </c>
      <c r="F163" s="48" t="s">
        <v>346</v>
      </c>
      <c r="G163" s="49">
        <v>3.0</v>
      </c>
      <c r="H163" s="50">
        <f t="shared" si="205"/>
        <v>2</v>
      </c>
      <c r="I163" s="48" t="s">
        <v>347</v>
      </c>
      <c r="J163" s="49">
        <v>3.0</v>
      </c>
      <c r="K163" s="50">
        <f t="shared" si="206"/>
        <v>2</v>
      </c>
      <c r="L163" s="48" t="s">
        <v>348</v>
      </c>
      <c r="M163" s="49">
        <v>3.0</v>
      </c>
      <c r="N163" s="50">
        <f t="shared" si="207"/>
        <v>2</v>
      </c>
      <c r="O163" s="48" t="s">
        <v>349</v>
      </c>
      <c r="P163" s="49">
        <v>3.0</v>
      </c>
      <c r="Q163" s="50">
        <f t="shared" si="208"/>
        <v>2</v>
      </c>
      <c r="R163" s="48" t="s">
        <v>350</v>
      </c>
      <c r="S163" s="49">
        <v>3.0</v>
      </c>
      <c r="T163" s="50">
        <f t="shared" si="209"/>
        <v>2</v>
      </c>
      <c r="U163" s="51">
        <f t="shared" si="210"/>
        <v>15</v>
      </c>
      <c r="V163" s="124"/>
      <c r="W163" s="124"/>
      <c r="X163" s="16"/>
      <c r="Y163" s="43"/>
      <c r="Z163" s="43"/>
    </row>
    <row r="164" ht="15.75" customHeight="1">
      <c r="A164" s="128"/>
      <c r="B164" s="128"/>
      <c r="C164" s="129" t="s">
        <v>1351</v>
      </c>
      <c r="D164" s="130"/>
      <c r="E164" s="131"/>
      <c r="F164" s="132">
        <v>8.2</v>
      </c>
      <c r="G164" s="129"/>
      <c r="H164" s="133"/>
      <c r="I164" s="132">
        <v>4.7</v>
      </c>
      <c r="J164" s="129"/>
      <c r="K164" s="133"/>
      <c r="L164" s="132">
        <v>12.6</v>
      </c>
      <c r="M164" s="129"/>
      <c r="N164" s="133"/>
      <c r="O164" s="132">
        <v>12.0</v>
      </c>
      <c r="P164" s="129"/>
      <c r="Q164" s="133"/>
      <c r="R164" s="132">
        <v>12.6</v>
      </c>
      <c r="S164" s="129"/>
      <c r="T164" s="133"/>
      <c r="U164" s="134">
        <f t="shared" ref="U164:U165" si="211">(F164+I164+L164+O164+R164)*2</f>
        <v>100.2</v>
      </c>
      <c r="V164" s="135">
        <v>20000.0</v>
      </c>
      <c r="W164" s="136"/>
      <c r="X164" s="137" t="s">
        <v>1352</v>
      </c>
      <c r="Y164" s="43"/>
      <c r="Z164" s="43"/>
    </row>
    <row r="165" ht="15.75" customHeight="1">
      <c r="A165" s="128"/>
      <c r="B165" s="128"/>
      <c r="C165" s="138" t="s">
        <v>1353</v>
      </c>
      <c r="D165" s="139"/>
      <c r="E165" s="140"/>
      <c r="F165" s="141">
        <v>10.5</v>
      </c>
      <c r="G165" s="138"/>
      <c r="H165" s="142"/>
      <c r="I165" s="141">
        <v>12.0</v>
      </c>
      <c r="J165" s="138"/>
      <c r="K165" s="142"/>
      <c r="L165" s="141">
        <v>10.5</v>
      </c>
      <c r="M165" s="138"/>
      <c r="N165" s="142"/>
      <c r="O165" s="163">
        <v>10.5</v>
      </c>
      <c r="P165" s="138"/>
      <c r="Q165" s="142"/>
      <c r="R165" s="141">
        <v>10.5</v>
      </c>
      <c r="S165" s="138"/>
      <c r="T165" s="142"/>
      <c r="U165" s="143">
        <f t="shared" si="211"/>
        <v>108</v>
      </c>
      <c r="V165" s="144">
        <f>(U164+U165)*V164*4/100</f>
        <v>166560</v>
      </c>
      <c r="W165" s="145"/>
      <c r="X165" s="137" t="s">
        <v>1354</v>
      </c>
      <c r="Y165" s="43"/>
      <c r="Z165" s="43"/>
    </row>
    <row r="166" ht="15.75" customHeight="1">
      <c r="A166" s="124"/>
      <c r="B166" s="124"/>
      <c r="C166" s="146" t="s">
        <v>1355</v>
      </c>
      <c r="D166" s="147"/>
      <c r="E166" s="148"/>
      <c r="F166" s="149"/>
      <c r="G166" s="146"/>
      <c r="H166" s="150"/>
      <c r="I166" s="149">
        <v>2.0</v>
      </c>
      <c r="J166" s="146"/>
      <c r="K166" s="150"/>
      <c r="L166" s="155">
        <f>4*40/60</f>
        <v>2.666666667</v>
      </c>
      <c r="M166" s="146"/>
      <c r="N166" s="150"/>
      <c r="O166" s="149">
        <v>2.0</v>
      </c>
      <c r="P166" s="146"/>
      <c r="Q166" s="150"/>
      <c r="R166" s="155">
        <f>4*40/60</f>
        <v>2.666666667</v>
      </c>
      <c r="S166" s="146"/>
      <c r="T166" s="150"/>
      <c r="U166" s="156">
        <f>F166+I166+L166+O166+R166</f>
        <v>9.333333333</v>
      </c>
      <c r="V166" s="153">
        <f>U166*23000</f>
        <v>214666.6667</v>
      </c>
      <c r="W166" s="21"/>
      <c r="X166" s="137" t="s">
        <v>1360</v>
      </c>
      <c r="Y166" s="43"/>
      <c r="Z166" s="43"/>
    </row>
    <row r="167" ht="24.75" customHeight="1">
      <c r="A167" s="33">
        <v>33.0</v>
      </c>
      <c r="B167" s="125" t="s">
        <v>1396</v>
      </c>
      <c r="C167" s="157"/>
      <c r="D167" s="54"/>
      <c r="E167" s="36" t="s">
        <v>19</v>
      </c>
      <c r="F167" s="37" t="s">
        <v>352</v>
      </c>
      <c r="G167" s="38">
        <v>3.0</v>
      </c>
      <c r="H167" s="39">
        <f t="shared" ref="H167:H168" si="212">G167*40/60</f>
        <v>2</v>
      </c>
      <c r="I167" s="37" t="s">
        <v>353</v>
      </c>
      <c r="J167" s="38">
        <v>4.0</v>
      </c>
      <c r="K167" s="39">
        <f t="shared" ref="K167:K168" si="213">J167*40/60</f>
        <v>2.666666667</v>
      </c>
      <c r="L167" s="55" t="s">
        <v>35</v>
      </c>
      <c r="M167" s="38"/>
      <c r="N167" s="39">
        <f t="shared" ref="N167:N168" si="214">M167*40/60</f>
        <v>0</v>
      </c>
      <c r="O167" s="37" t="s">
        <v>354</v>
      </c>
      <c r="P167" s="38">
        <v>4.0</v>
      </c>
      <c r="Q167" s="39">
        <f t="shared" ref="Q167:Q168" si="215">P167*40/60</f>
        <v>2.666666667</v>
      </c>
      <c r="R167" s="37" t="s">
        <v>355</v>
      </c>
      <c r="S167" s="38">
        <v>4.0</v>
      </c>
      <c r="T167" s="39">
        <f t="shared" ref="T167:T168" si="216">S167*40/60</f>
        <v>2.666666667</v>
      </c>
      <c r="U167" s="40">
        <f t="shared" ref="U167:U168" si="217">G167+J167+M167+P167+S167</f>
        <v>15</v>
      </c>
      <c r="V167" s="126">
        <f>U167+U168</f>
        <v>31</v>
      </c>
      <c r="W167" s="127">
        <f>H167+H168+K167+K168+N167+N168+Q167+Q168+T167+T168</f>
        <v>20.66666667</v>
      </c>
      <c r="X167" s="72" t="s">
        <v>251</v>
      </c>
      <c r="Y167" s="43"/>
      <c r="Z167" s="43"/>
    </row>
    <row r="168" ht="15.75" customHeight="1">
      <c r="A168" s="128"/>
      <c r="B168" s="128"/>
      <c r="C168" s="124"/>
      <c r="D168" s="58"/>
      <c r="E168" s="47" t="s">
        <v>25</v>
      </c>
      <c r="F168" s="48" t="s">
        <v>356</v>
      </c>
      <c r="G168" s="49">
        <v>4.0</v>
      </c>
      <c r="H168" s="50">
        <f t="shared" si="212"/>
        <v>2.666666667</v>
      </c>
      <c r="I168" s="48" t="s">
        <v>357</v>
      </c>
      <c r="J168" s="49">
        <v>4.0</v>
      </c>
      <c r="K168" s="50">
        <f t="shared" si="213"/>
        <v>2.666666667</v>
      </c>
      <c r="L168" s="48" t="s">
        <v>358</v>
      </c>
      <c r="M168" s="49">
        <v>3.0</v>
      </c>
      <c r="N168" s="50">
        <f t="shared" si="214"/>
        <v>2</v>
      </c>
      <c r="O168" s="48" t="s">
        <v>359</v>
      </c>
      <c r="P168" s="49">
        <v>3.0</v>
      </c>
      <c r="Q168" s="50">
        <f t="shared" si="215"/>
        <v>2</v>
      </c>
      <c r="R168" s="48" t="s">
        <v>360</v>
      </c>
      <c r="S168" s="49">
        <v>2.0</v>
      </c>
      <c r="T168" s="50">
        <f t="shared" si="216"/>
        <v>1.333333333</v>
      </c>
      <c r="U168" s="51">
        <f t="shared" si="217"/>
        <v>16</v>
      </c>
      <c r="V168" s="124"/>
      <c r="W168" s="124"/>
      <c r="X168" s="16"/>
      <c r="Y168" s="43"/>
      <c r="Z168" s="43"/>
    </row>
    <row r="169" ht="15.75" customHeight="1">
      <c r="A169" s="128"/>
      <c r="B169" s="128"/>
      <c r="C169" s="129" t="s">
        <v>1351</v>
      </c>
      <c r="D169" s="130"/>
      <c r="E169" s="131"/>
      <c r="F169" s="158"/>
      <c r="G169" s="129"/>
      <c r="H169" s="133"/>
      <c r="I169" s="158"/>
      <c r="J169" s="129"/>
      <c r="K169" s="133"/>
      <c r="L169" s="158"/>
      <c r="M169" s="129"/>
      <c r="N169" s="133"/>
      <c r="O169" s="158"/>
      <c r="P169" s="129"/>
      <c r="Q169" s="133"/>
      <c r="R169" s="158"/>
      <c r="S169" s="129"/>
      <c r="T169" s="133"/>
      <c r="U169" s="134">
        <f t="shared" ref="U169:U170" si="218">(F169+I169+L169+O169+R169)*2</f>
        <v>0</v>
      </c>
      <c r="V169" s="135">
        <v>20000.0</v>
      </c>
      <c r="W169" s="136"/>
      <c r="X169" s="137" t="s">
        <v>1352</v>
      </c>
      <c r="Y169" s="43"/>
      <c r="Z169" s="43"/>
    </row>
    <row r="170" ht="15.75" customHeight="1">
      <c r="A170" s="128"/>
      <c r="B170" s="128"/>
      <c r="C170" s="138" t="s">
        <v>1353</v>
      </c>
      <c r="D170" s="139"/>
      <c r="E170" s="140"/>
      <c r="F170" s="159"/>
      <c r="G170" s="138"/>
      <c r="H170" s="142"/>
      <c r="I170" s="159"/>
      <c r="J170" s="138"/>
      <c r="K170" s="142"/>
      <c r="L170" s="159"/>
      <c r="M170" s="138"/>
      <c r="N170" s="142"/>
      <c r="O170" s="159"/>
      <c r="P170" s="138"/>
      <c r="Q170" s="142"/>
      <c r="R170" s="159"/>
      <c r="S170" s="138"/>
      <c r="T170" s="142"/>
      <c r="U170" s="143">
        <f t="shared" si="218"/>
        <v>0</v>
      </c>
      <c r="V170" s="144">
        <f>(U169+U170)*V169*4/100</f>
        <v>0</v>
      </c>
      <c r="W170" s="145"/>
      <c r="X170" s="137" t="s">
        <v>1354</v>
      </c>
      <c r="Y170" s="43"/>
      <c r="Z170" s="43"/>
    </row>
    <row r="171" ht="15.75" customHeight="1">
      <c r="A171" s="124"/>
      <c r="B171" s="124"/>
      <c r="C171" s="146" t="s">
        <v>1355</v>
      </c>
      <c r="D171" s="147"/>
      <c r="E171" s="148"/>
      <c r="F171" s="149"/>
      <c r="G171" s="146"/>
      <c r="H171" s="150"/>
      <c r="I171" s="151"/>
      <c r="J171" s="146"/>
      <c r="K171" s="150"/>
      <c r="L171" s="151"/>
      <c r="M171" s="146"/>
      <c r="N171" s="150"/>
      <c r="O171" s="151"/>
      <c r="P171" s="146"/>
      <c r="Q171" s="150"/>
      <c r="R171" s="151"/>
      <c r="S171" s="146"/>
      <c r="T171" s="150"/>
      <c r="U171" s="152">
        <f>F171+I171+L171+O171+R171</f>
        <v>0</v>
      </c>
      <c r="V171" s="153">
        <f>U171*23000</f>
        <v>0</v>
      </c>
      <c r="W171" s="21"/>
      <c r="X171" s="16"/>
      <c r="Y171" s="43"/>
      <c r="Z171" s="43"/>
    </row>
    <row r="172" ht="24.75" customHeight="1">
      <c r="A172" s="33">
        <v>34.0</v>
      </c>
      <c r="B172" s="125" t="s">
        <v>361</v>
      </c>
      <c r="C172" s="125" t="s">
        <v>1397</v>
      </c>
      <c r="D172" s="54"/>
      <c r="E172" s="36" t="s">
        <v>19</v>
      </c>
      <c r="F172" s="37" t="s">
        <v>362</v>
      </c>
      <c r="G172" s="38">
        <v>3.0</v>
      </c>
      <c r="H172" s="39">
        <f t="shared" ref="H172:H173" si="219">G172*40/60</f>
        <v>2</v>
      </c>
      <c r="I172" s="67" t="s">
        <v>363</v>
      </c>
      <c r="J172" s="68">
        <v>4.0</v>
      </c>
      <c r="K172" s="39">
        <f t="shared" ref="K172:K173" si="220">J172*40/60</f>
        <v>2.666666667</v>
      </c>
      <c r="L172" s="37" t="s">
        <v>364</v>
      </c>
      <c r="M172" s="38">
        <v>4.0</v>
      </c>
      <c r="N172" s="39">
        <f t="shared" ref="N172:N173" si="221">M172*40/60</f>
        <v>2.666666667</v>
      </c>
      <c r="O172" s="37" t="s">
        <v>365</v>
      </c>
      <c r="P172" s="38">
        <v>3.0</v>
      </c>
      <c r="Q172" s="39">
        <f t="shared" ref="Q172:Q173" si="222">P172*40/60</f>
        <v>2</v>
      </c>
      <c r="R172" s="37" t="s">
        <v>366</v>
      </c>
      <c r="S172" s="38">
        <v>3.0</v>
      </c>
      <c r="T172" s="39">
        <f t="shared" ref="T172:T173" si="223">S172*40/60</f>
        <v>2</v>
      </c>
      <c r="U172" s="40">
        <f t="shared" ref="U172:U173" si="224">G172+J172+M172+P172+S172</f>
        <v>17</v>
      </c>
      <c r="V172" s="126">
        <f>U172+U173</f>
        <v>32</v>
      </c>
      <c r="W172" s="127">
        <f>H172+H173+K172+K173+N172+N173+Q172+Q173+T172+T173</f>
        <v>21.33333333</v>
      </c>
      <c r="X172" s="16"/>
      <c r="Y172" s="43"/>
      <c r="Z172" s="43"/>
    </row>
    <row r="173" ht="15.75" customHeight="1">
      <c r="A173" s="128"/>
      <c r="B173" s="128"/>
      <c r="C173" s="124"/>
      <c r="D173" s="58"/>
      <c r="E173" s="47" t="s">
        <v>25</v>
      </c>
      <c r="F173" s="48" t="s">
        <v>367</v>
      </c>
      <c r="G173" s="49">
        <v>3.0</v>
      </c>
      <c r="H173" s="50">
        <f t="shared" si="219"/>
        <v>2</v>
      </c>
      <c r="I173" s="48" t="s">
        <v>368</v>
      </c>
      <c r="J173" s="49">
        <v>3.0</v>
      </c>
      <c r="K173" s="50">
        <f t="shared" si="220"/>
        <v>2</v>
      </c>
      <c r="L173" s="48" t="s">
        <v>369</v>
      </c>
      <c r="M173" s="49">
        <v>3.0</v>
      </c>
      <c r="N173" s="50">
        <f t="shared" si="221"/>
        <v>2</v>
      </c>
      <c r="O173" s="48" t="s">
        <v>370</v>
      </c>
      <c r="P173" s="49">
        <v>3.0</v>
      </c>
      <c r="Q173" s="50">
        <f t="shared" si="222"/>
        <v>2</v>
      </c>
      <c r="R173" s="48" t="s">
        <v>371</v>
      </c>
      <c r="S173" s="49">
        <v>3.0</v>
      </c>
      <c r="T173" s="50">
        <f t="shared" si="223"/>
        <v>2</v>
      </c>
      <c r="U173" s="51">
        <f t="shared" si="224"/>
        <v>15</v>
      </c>
      <c r="V173" s="124"/>
      <c r="W173" s="124"/>
      <c r="X173" s="16"/>
      <c r="Y173" s="43"/>
      <c r="Z173" s="43"/>
    </row>
    <row r="174" ht="15.75" customHeight="1">
      <c r="A174" s="128"/>
      <c r="B174" s="128"/>
      <c r="C174" s="129" t="s">
        <v>1351</v>
      </c>
      <c r="D174" s="130"/>
      <c r="E174" s="131"/>
      <c r="F174" s="132">
        <v>3.4</v>
      </c>
      <c r="G174" s="129"/>
      <c r="H174" s="133"/>
      <c r="I174" s="132">
        <v>1.4</v>
      </c>
      <c r="J174" s="129"/>
      <c r="K174" s="133"/>
      <c r="L174" s="132">
        <v>8.4</v>
      </c>
      <c r="M174" s="129"/>
      <c r="N174" s="133"/>
      <c r="O174" s="132">
        <v>1.9</v>
      </c>
      <c r="P174" s="129"/>
      <c r="Q174" s="133"/>
      <c r="R174" s="132">
        <v>4.1</v>
      </c>
      <c r="S174" s="129"/>
      <c r="T174" s="133"/>
      <c r="U174" s="134">
        <f t="shared" ref="U174:U175" si="225">(F174+I174+L174+O174+R174)*2</f>
        <v>38.4</v>
      </c>
      <c r="V174" s="135">
        <v>20000.0</v>
      </c>
      <c r="W174" s="136"/>
      <c r="X174" s="137" t="s">
        <v>1352</v>
      </c>
      <c r="Y174" s="43"/>
      <c r="Z174" s="43"/>
    </row>
    <row r="175" ht="15.75" customHeight="1">
      <c r="A175" s="128"/>
      <c r="B175" s="128"/>
      <c r="C175" s="138" t="s">
        <v>1353</v>
      </c>
      <c r="D175" s="139"/>
      <c r="E175" s="140"/>
      <c r="F175" s="141">
        <v>1.9</v>
      </c>
      <c r="G175" s="138"/>
      <c r="H175" s="142"/>
      <c r="I175" s="141">
        <v>1.9</v>
      </c>
      <c r="J175" s="138"/>
      <c r="K175" s="142"/>
      <c r="L175" s="141">
        <v>1.9</v>
      </c>
      <c r="M175" s="138"/>
      <c r="N175" s="142"/>
      <c r="O175" s="163">
        <v>1.9</v>
      </c>
      <c r="P175" s="138"/>
      <c r="Q175" s="142"/>
      <c r="R175" s="141">
        <v>4.1</v>
      </c>
      <c r="S175" s="138"/>
      <c r="T175" s="142"/>
      <c r="U175" s="143">
        <f t="shared" si="225"/>
        <v>23.4</v>
      </c>
      <c r="V175" s="144">
        <f>(U174+U175)*V174*4/100</f>
        <v>49440</v>
      </c>
      <c r="W175" s="145"/>
      <c r="X175" s="137" t="s">
        <v>1354</v>
      </c>
      <c r="Y175" s="43"/>
      <c r="Z175" s="43"/>
    </row>
    <row r="176" ht="15.75" customHeight="1">
      <c r="A176" s="124"/>
      <c r="B176" s="124"/>
      <c r="C176" s="146" t="s">
        <v>1355</v>
      </c>
      <c r="D176" s="147"/>
      <c r="E176" s="148"/>
      <c r="F176" s="149"/>
      <c r="G176" s="146"/>
      <c r="H176" s="150"/>
      <c r="I176" s="149"/>
      <c r="J176" s="146"/>
      <c r="K176" s="150"/>
      <c r="L176" s="149"/>
      <c r="M176" s="146"/>
      <c r="N176" s="150"/>
      <c r="O176" s="149"/>
      <c r="P176" s="146"/>
      <c r="Q176" s="150"/>
      <c r="R176" s="149"/>
      <c r="S176" s="146"/>
      <c r="T176" s="150"/>
      <c r="U176" s="152">
        <f>F176+I176+L176+O176+R176</f>
        <v>0</v>
      </c>
      <c r="V176" s="153">
        <f>U176*23000</f>
        <v>0</v>
      </c>
      <c r="W176" s="21"/>
      <c r="X176" s="16"/>
      <c r="Y176" s="43"/>
      <c r="Z176" s="43"/>
    </row>
    <row r="177" ht="24.75" customHeight="1">
      <c r="A177" s="33">
        <v>35.0</v>
      </c>
      <c r="B177" s="125" t="s">
        <v>1398</v>
      </c>
      <c r="C177" s="157"/>
      <c r="D177" s="54"/>
      <c r="E177" s="36" t="s">
        <v>19</v>
      </c>
      <c r="F177" s="37"/>
      <c r="G177" s="38"/>
      <c r="H177" s="39">
        <f t="shared" ref="H177:H178" si="226">G177*40/60</f>
        <v>0</v>
      </c>
      <c r="I177" s="37" t="s">
        <v>373</v>
      </c>
      <c r="J177" s="68">
        <v>4.0</v>
      </c>
      <c r="K177" s="70">
        <f t="shared" ref="K177:K178" si="227">J177*40/60</f>
        <v>2.666666667</v>
      </c>
      <c r="L177" s="37" t="s">
        <v>374</v>
      </c>
      <c r="M177" s="38">
        <v>4.0</v>
      </c>
      <c r="N177" s="39">
        <f t="shared" ref="N177:N178" si="228">M177*40/60</f>
        <v>2.666666667</v>
      </c>
      <c r="O177" s="37" t="s">
        <v>375</v>
      </c>
      <c r="P177" s="38">
        <v>3.0</v>
      </c>
      <c r="Q177" s="39">
        <f t="shared" ref="Q177:Q178" si="229">P177*40/60</f>
        <v>2</v>
      </c>
      <c r="R177" s="37" t="s">
        <v>376</v>
      </c>
      <c r="S177" s="38">
        <v>4.0</v>
      </c>
      <c r="T177" s="39">
        <f t="shared" ref="T177:T178" si="230">S177*40/60</f>
        <v>2.666666667</v>
      </c>
      <c r="U177" s="40">
        <f t="shared" ref="U177:U178" si="231">G177+J177+M177+P177+S177</f>
        <v>15</v>
      </c>
      <c r="V177" s="126">
        <f>U177+U178</f>
        <v>28</v>
      </c>
      <c r="W177" s="127">
        <f>H177+H178+K177+K178+N177+N178+Q177+Q178+T177+T178</f>
        <v>18.66666667</v>
      </c>
      <c r="X177" s="72" t="s">
        <v>251</v>
      </c>
      <c r="Y177" s="43"/>
      <c r="Z177" s="43"/>
    </row>
    <row r="178" ht="15.75" customHeight="1">
      <c r="A178" s="128"/>
      <c r="B178" s="128"/>
      <c r="C178" s="124"/>
      <c r="D178" s="58"/>
      <c r="E178" s="47" t="s">
        <v>25</v>
      </c>
      <c r="F178" s="48" t="s">
        <v>377</v>
      </c>
      <c r="G178" s="49">
        <v>3.0</v>
      </c>
      <c r="H178" s="50">
        <f t="shared" si="226"/>
        <v>2</v>
      </c>
      <c r="I178" s="48" t="s">
        <v>378</v>
      </c>
      <c r="J178" s="49">
        <v>3.0</v>
      </c>
      <c r="K178" s="50">
        <f t="shared" si="227"/>
        <v>2</v>
      </c>
      <c r="L178" s="48" t="s">
        <v>379</v>
      </c>
      <c r="M178" s="49">
        <v>3.0</v>
      </c>
      <c r="N178" s="50">
        <f t="shared" si="228"/>
        <v>2</v>
      </c>
      <c r="O178" s="48" t="s">
        <v>380</v>
      </c>
      <c r="P178" s="49">
        <v>4.0</v>
      </c>
      <c r="Q178" s="50">
        <f t="shared" si="229"/>
        <v>2.666666667</v>
      </c>
      <c r="R178" s="48"/>
      <c r="S178" s="49"/>
      <c r="T178" s="50">
        <f t="shared" si="230"/>
        <v>0</v>
      </c>
      <c r="U178" s="51">
        <f t="shared" si="231"/>
        <v>13</v>
      </c>
      <c r="V178" s="124"/>
      <c r="W178" s="164"/>
      <c r="X178" s="16"/>
      <c r="Y178" s="43"/>
      <c r="Z178" s="43"/>
    </row>
    <row r="179" ht="15.75" customHeight="1">
      <c r="A179" s="128"/>
      <c r="B179" s="128"/>
      <c r="C179" s="129" t="s">
        <v>1351</v>
      </c>
      <c r="D179" s="130"/>
      <c r="E179" s="131"/>
      <c r="F179" s="158"/>
      <c r="G179" s="129"/>
      <c r="H179" s="133"/>
      <c r="I179" s="158"/>
      <c r="J179" s="129"/>
      <c r="K179" s="133"/>
      <c r="L179" s="158"/>
      <c r="M179" s="129"/>
      <c r="N179" s="133"/>
      <c r="O179" s="158"/>
      <c r="P179" s="129"/>
      <c r="Q179" s="133"/>
      <c r="R179" s="158"/>
      <c r="S179" s="129"/>
      <c r="T179" s="133"/>
      <c r="U179" s="134">
        <f t="shared" ref="U179:U180" si="232">(F179+I179+L179+O179+R179)*2</f>
        <v>0</v>
      </c>
      <c r="V179" s="135">
        <v>20000.0</v>
      </c>
      <c r="W179" s="136"/>
      <c r="X179" s="137" t="s">
        <v>1352</v>
      </c>
      <c r="Y179" s="43"/>
      <c r="Z179" s="43"/>
    </row>
    <row r="180" ht="15.75" customHeight="1">
      <c r="A180" s="128"/>
      <c r="B180" s="128"/>
      <c r="C180" s="138" t="s">
        <v>1353</v>
      </c>
      <c r="D180" s="139"/>
      <c r="E180" s="140"/>
      <c r="F180" s="159"/>
      <c r="G180" s="138"/>
      <c r="H180" s="142"/>
      <c r="I180" s="159"/>
      <c r="J180" s="138"/>
      <c r="K180" s="142"/>
      <c r="L180" s="159"/>
      <c r="M180" s="138"/>
      <c r="N180" s="142"/>
      <c r="O180" s="159"/>
      <c r="P180" s="138"/>
      <c r="Q180" s="142"/>
      <c r="R180" s="159"/>
      <c r="S180" s="138"/>
      <c r="T180" s="142"/>
      <c r="U180" s="143">
        <f t="shared" si="232"/>
        <v>0</v>
      </c>
      <c r="V180" s="144">
        <f>(U179+U180)*V179*4/100</f>
        <v>0</v>
      </c>
      <c r="W180" s="145"/>
      <c r="X180" s="137" t="s">
        <v>1354</v>
      </c>
      <c r="Y180" s="43"/>
      <c r="Z180" s="43"/>
    </row>
    <row r="181" ht="15.75" customHeight="1">
      <c r="A181" s="124"/>
      <c r="B181" s="124"/>
      <c r="C181" s="146" t="s">
        <v>1355</v>
      </c>
      <c r="D181" s="147"/>
      <c r="E181" s="148"/>
      <c r="F181" s="149"/>
      <c r="G181" s="146"/>
      <c r="H181" s="150"/>
      <c r="I181" s="151"/>
      <c r="J181" s="146"/>
      <c r="K181" s="150"/>
      <c r="L181" s="151"/>
      <c r="M181" s="146"/>
      <c r="N181" s="150"/>
      <c r="O181" s="151"/>
      <c r="P181" s="146"/>
      <c r="Q181" s="150"/>
      <c r="R181" s="151"/>
      <c r="S181" s="146"/>
      <c r="T181" s="150"/>
      <c r="U181" s="152">
        <f>F181+I181+L181+O181+R181</f>
        <v>0</v>
      </c>
      <c r="V181" s="153">
        <f>U181*23000</f>
        <v>0</v>
      </c>
      <c r="W181" s="21"/>
      <c r="X181" s="16"/>
      <c r="Y181" s="43"/>
      <c r="Z181" s="43"/>
    </row>
    <row r="182" ht="21.0" customHeight="1">
      <c r="A182" s="33">
        <v>36.0</v>
      </c>
      <c r="B182" s="125" t="s">
        <v>381</v>
      </c>
      <c r="C182" s="125" t="s">
        <v>1399</v>
      </c>
      <c r="D182" s="35" t="s">
        <v>18</v>
      </c>
      <c r="E182" s="36" t="s">
        <v>19</v>
      </c>
      <c r="F182" s="55" t="s">
        <v>35</v>
      </c>
      <c r="G182" s="38"/>
      <c r="H182" s="39">
        <f t="shared" ref="H182:H183" si="233">G182*40/60</f>
        <v>0</v>
      </c>
      <c r="I182" s="37" t="s">
        <v>382</v>
      </c>
      <c r="J182" s="38">
        <v>4.0</v>
      </c>
      <c r="K182" s="39">
        <f t="shared" ref="K182:K183" si="234">J182*40/60</f>
        <v>2.666666667</v>
      </c>
      <c r="L182" s="67" t="s">
        <v>383</v>
      </c>
      <c r="M182" s="38">
        <v>3.0</v>
      </c>
      <c r="N182" s="39">
        <f t="shared" ref="N182:N183" si="235">M182*40/60</f>
        <v>2</v>
      </c>
      <c r="O182" s="55" t="s">
        <v>35</v>
      </c>
      <c r="P182" s="38"/>
      <c r="Q182" s="39">
        <f t="shared" ref="Q182:Q183" si="236">P182*40/60</f>
        <v>0</v>
      </c>
      <c r="R182" s="55" t="s">
        <v>35</v>
      </c>
      <c r="S182" s="38"/>
      <c r="T182" s="39">
        <f t="shared" ref="T182:T183" si="237">S182*40/60</f>
        <v>0</v>
      </c>
      <c r="U182" s="40">
        <f t="shared" ref="U182:U183" si="238">G182+J182+M182+P182+S182</f>
        <v>7</v>
      </c>
      <c r="V182" s="126">
        <f>U182+U183</f>
        <v>20</v>
      </c>
      <c r="W182" s="127">
        <f>H182+H183+K182+K183+N182+N183+Q182+Q183+T182+T183</f>
        <v>13.33333333</v>
      </c>
      <c r="X182" s="16"/>
      <c r="Y182" s="43"/>
      <c r="Z182" s="43"/>
    </row>
    <row r="183" ht="15.75" customHeight="1">
      <c r="A183" s="128"/>
      <c r="B183" s="128"/>
      <c r="C183" s="124"/>
      <c r="D183" s="46">
        <v>1995.0</v>
      </c>
      <c r="E183" s="47" t="s">
        <v>25</v>
      </c>
      <c r="F183" s="48" t="s">
        <v>384</v>
      </c>
      <c r="G183" s="49">
        <v>3.0</v>
      </c>
      <c r="H183" s="50">
        <f t="shared" si="233"/>
        <v>2</v>
      </c>
      <c r="I183" s="48" t="s">
        <v>385</v>
      </c>
      <c r="J183" s="49">
        <v>4.0</v>
      </c>
      <c r="K183" s="50">
        <f t="shared" si="234"/>
        <v>2.666666667</v>
      </c>
      <c r="L183" s="48" t="s">
        <v>386</v>
      </c>
      <c r="M183" s="49">
        <v>3.0</v>
      </c>
      <c r="N183" s="50">
        <f t="shared" si="235"/>
        <v>2</v>
      </c>
      <c r="O183" s="48" t="s">
        <v>387</v>
      </c>
      <c r="P183" s="49">
        <v>3.0</v>
      </c>
      <c r="Q183" s="50">
        <f t="shared" si="236"/>
        <v>2</v>
      </c>
      <c r="R183" s="59" t="s">
        <v>35</v>
      </c>
      <c r="S183" s="49"/>
      <c r="T183" s="50">
        <f t="shared" si="237"/>
        <v>0</v>
      </c>
      <c r="U183" s="51">
        <f t="shared" si="238"/>
        <v>13</v>
      </c>
      <c r="V183" s="124"/>
      <c r="W183" s="124"/>
      <c r="X183" s="16"/>
      <c r="Y183" s="43"/>
      <c r="Z183" s="43"/>
    </row>
    <row r="184" ht="15.75" customHeight="1">
      <c r="A184" s="128"/>
      <c r="B184" s="128"/>
      <c r="C184" s="129" t="s">
        <v>1351</v>
      </c>
      <c r="D184" s="130"/>
      <c r="E184" s="131"/>
      <c r="F184" s="132"/>
      <c r="G184" s="129"/>
      <c r="H184" s="133"/>
      <c r="I184" s="132">
        <v>16.7</v>
      </c>
      <c r="J184" s="129"/>
      <c r="K184" s="133"/>
      <c r="L184" s="132">
        <v>3.9</v>
      </c>
      <c r="M184" s="129"/>
      <c r="N184" s="133"/>
      <c r="O184" s="132"/>
      <c r="P184" s="129"/>
      <c r="Q184" s="133"/>
      <c r="R184" s="132"/>
      <c r="S184" s="129"/>
      <c r="T184" s="133"/>
      <c r="U184" s="134">
        <f t="shared" ref="U184:U185" si="239">(F184+I184+L184+O184+R184)*2</f>
        <v>41.2</v>
      </c>
      <c r="V184" s="135">
        <v>20000.0</v>
      </c>
      <c r="W184" s="136"/>
      <c r="X184" s="137" t="s">
        <v>1352</v>
      </c>
      <c r="Y184" s="43"/>
      <c r="Z184" s="43"/>
    </row>
    <row r="185" ht="15.75" customHeight="1">
      <c r="A185" s="128"/>
      <c r="B185" s="128"/>
      <c r="C185" s="138" t="s">
        <v>1353</v>
      </c>
      <c r="D185" s="139"/>
      <c r="E185" s="140"/>
      <c r="F185" s="141">
        <v>12.1</v>
      </c>
      <c r="G185" s="138"/>
      <c r="H185" s="142"/>
      <c r="I185" s="141">
        <v>16.7</v>
      </c>
      <c r="J185" s="138"/>
      <c r="K185" s="142"/>
      <c r="L185" s="141">
        <v>12.1</v>
      </c>
      <c r="M185" s="138"/>
      <c r="N185" s="142"/>
      <c r="O185" s="141">
        <v>13.2</v>
      </c>
      <c r="P185" s="138"/>
      <c r="Q185" s="142"/>
      <c r="R185" s="141"/>
      <c r="S185" s="138"/>
      <c r="T185" s="142"/>
      <c r="U185" s="143">
        <f t="shared" si="239"/>
        <v>108.2</v>
      </c>
      <c r="V185" s="144">
        <f>(U184+U185)*V184*4/100</f>
        <v>119520</v>
      </c>
      <c r="W185" s="145"/>
      <c r="X185" s="137" t="s">
        <v>1354</v>
      </c>
      <c r="Y185" s="43"/>
      <c r="Z185" s="43"/>
    </row>
    <row r="186" ht="15.75" customHeight="1">
      <c r="A186" s="124"/>
      <c r="B186" s="124"/>
      <c r="C186" s="146" t="s">
        <v>1355</v>
      </c>
      <c r="D186" s="147"/>
      <c r="E186" s="148"/>
      <c r="F186" s="149">
        <v>2.0</v>
      </c>
      <c r="G186" s="146"/>
      <c r="H186" s="150"/>
      <c r="I186" s="155">
        <f>8*40/60</f>
        <v>5.333333333</v>
      </c>
      <c r="J186" s="146"/>
      <c r="K186" s="150"/>
      <c r="L186" s="149">
        <v>2.0</v>
      </c>
      <c r="M186" s="146"/>
      <c r="N186" s="150"/>
      <c r="O186" s="149">
        <v>2.0</v>
      </c>
      <c r="P186" s="146"/>
      <c r="Q186" s="150"/>
      <c r="R186" s="149"/>
      <c r="S186" s="146"/>
      <c r="T186" s="150"/>
      <c r="U186" s="156">
        <f>F186+I186+L186+O186+R186</f>
        <v>11.33333333</v>
      </c>
      <c r="V186" s="153">
        <f>U186*23000</f>
        <v>260666.6667</v>
      </c>
      <c r="W186" s="21"/>
      <c r="X186" s="137" t="s">
        <v>1360</v>
      </c>
      <c r="Y186" s="43"/>
      <c r="Z186" s="43"/>
    </row>
    <row r="187" ht="24.75" customHeight="1">
      <c r="A187" s="33">
        <v>37.0</v>
      </c>
      <c r="B187" s="125" t="s">
        <v>388</v>
      </c>
      <c r="C187" s="157"/>
      <c r="D187" s="54"/>
      <c r="E187" s="36" t="s">
        <v>19</v>
      </c>
      <c r="F187" s="37"/>
      <c r="G187" s="38"/>
      <c r="H187" s="39">
        <f t="shared" ref="H187:H188" si="240">G187*40/60</f>
        <v>0</v>
      </c>
      <c r="I187" s="37" t="s">
        <v>389</v>
      </c>
      <c r="J187" s="38">
        <v>3.0</v>
      </c>
      <c r="K187" s="39">
        <f t="shared" ref="K187:K188" si="241">J187*40/60</f>
        <v>2</v>
      </c>
      <c r="L187" s="37" t="s">
        <v>260</v>
      </c>
      <c r="M187" s="38">
        <v>4.0</v>
      </c>
      <c r="N187" s="39">
        <f t="shared" ref="N187:N188" si="242">M187*40/60</f>
        <v>2.666666667</v>
      </c>
      <c r="O187" s="37" t="s">
        <v>391</v>
      </c>
      <c r="P187" s="38">
        <v>3.0</v>
      </c>
      <c r="Q187" s="39">
        <f t="shared" ref="Q187:Q188" si="243">P187*40/60</f>
        <v>2</v>
      </c>
      <c r="R187" s="67" t="s">
        <v>1400</v>
      </c>
      <c r="S187" s="68">
        <v>4.0</v>
      </c>
      <c r="T187" s="39">
        <f t="shared" ref="T187:T188" si="244">S187*40/60</f>
        <v>2.666666667</v>
      </c>
      <c r="U187" s="40">
        <f t="shared" ref="U187:U188" si="245">G187+J187+M187+P187+S187</f>
        <v>14</v>
      </c>
      <c r="V187" s="126">
        <f>U187+U188</f>
        <v>30</v>
      </c>
      <c r="W187" s="127">
        <f>H187+H188+K187+K188+N187+N188+Q187+Q188+T187+T188</f>
        <v>20</v>
      </c>
      <c r="X187" s="16"/>
      <c r="Y187" s="43"/>
      <c r="Z187" s="43"/>
    </row>
    <row r="188" ht="15.75" customHeight="1">
      <c r="A188" s="128"/>
      <c r="B188" s="128"/>
      <c r="C188" s="124"/>
      <c r="D188" s="58"/>
      <c r="E188" s="47" t="s">
        <v>25</v>
      </c>
      <c r="F188" s="48" t="s">
        <v>393</v>
      </c>
      <c r="G188" s="49">
        <v>3.0</v>
      </c>
      <c r="H188" s="50">
        <f t="shared" si="240"/>
        <v>2</v>
      </c>
      <c r="I188" s="48" t="s">
        <v>394</v>
      </c>
      <c r="J188" s="49">
        <v>3.0</v>
      </c>
      <c r="K188" s="50">
        <f t="shared" si="241"/>
        <v>2</v>
      </c>
      <c r="L188" s="48" t="s">
        <v>395</v>
      </c>
      <c r="M188" s="49">
        <v>3.0</v>
      </c>
      <c r="N188" s="50">
        <f t="shared" si="242"/>
        <v>2</v>
      </c>
      <c r="O188" s="48" t="s">
        <v>396</v>
      </c>
      <c r="P188" s="49">
        <v>3.0</v>
      </c>
      <c r="Q188" s="50">
        <f t="shared" si="243"/>
        <v>2</v>
      </c>
      <c r="R188" s="48" t="s">
        <v>397</v>
      </c>
      <c r="S188" s="49">
        <v>4.0</v>
      </c>
      <c r="T188" s="50">
        <f t="shared" si="244"/>
        <v>2.666666667</v>
      </c>
      <c r="U188" s="51">
        <f t="shared" si="245"/>
        <v>16</v>
      </c>
      <c r="V188" s="124"/>
      <c r="W188" s="124"/>
      <c r="X188" s="16"/>
      <c r="Y188" s="43"/>
      <c r="Z188" s="43"/>
    </row>
    <row r="189" ht="15.75" customHeight="1">
      <c r="A189" s="128"/>
      <c r="B189" s="128"/>
      <c r="C189" s="129" t="s">
        <v>1351</v>
      </c>
      <c r="D189" s="130"/>
      <c r="E189" s="131"/>
      <c r="F189" s="158"/>
      <c r="G189" s="129"/>
      <c r="H189" s="133"/>
      <c r="I189" s="158"/>
      <c r="J189" s="129"/>
      <c r="K189" s="133"/>
      <c r="L189" s="158"/>
      <c r="M189" s="129"/>
      <c r="N189" s="133"/>
      <c r="O189" s="158"/>
      <c r="P189" s="129"/>
      <c r="Q189" s="133"/>
      <c r="R189" s="158"/>
      <c r="S189" s="129"/>
      <c r="T189" s="133"/>
      <c r="U189" s="134">
        <f t="shared" ref="U189:U190" si="246">(F189+I189+L189+O189+R189)*2</f>
        <v>0</v>
      </c>
      <c r="V189" s="135">
        <v>20000.0</v>
      </c>
      <c r="W189" s="136"/>
      <c r="X189" s="137" t="s">
        <v>1352</v>
      </c>
      <c r="Y189" s="43"/>
      <c r="Z189" s="43"/>
    </row>
    <row r="190" ht="15.75" customHeight="1">
      <c r="A190" s="128"/>
      <c r="B190" s="128"/>
      <c r="C190" s="138" t="s">
        <v>1353</v>
      </c>
      <c r="D190" s="139"/>
      <c r="E190" s="140"/>
      <c r="F190" s="159"/>
      <c r="G190" s="138"/>
      <c r="H190" s="142"/>
      <c r="I190" s="159"/>
      <c r="J190" s="138"/>
      <c r="K190" s="142"/>
      <c r="L190" s="159"/>
      <c r="M190" s="138"/>
      <c r="N190" s="142"/>
      <c r="O190" s="159"/>
      <c r="P190" s="138"/>
      <c r="Q190" s="142"/>
      <c r="R190" s="159"/>
      <c r="S190" s="138"/>
      <c r="T190" s="142"/>
      <c r="U190" s="143">
        <f t="shared" si="246"/>
        <v>0</v>
      </c>
      <c r="V190" s="144">
        <f>(U189+U190)*V189*4/100</f>
        <v>0</v>
      </c>
      <c r="W190" s="145"/>
      <c r="X190" s="137" t="s">
        <v>1354</v>
      </c>
      <c r="Y190" s="43"/>
      <c r="Z190" s="43"/>
    </row>
    <row r="191" ht="15.75" customHeight="1">
      <c r="A191" s="124"/>
      <c r="B191" s="124"/>
      <c r="C191" s="146" t="s">
        <v>1355</v>
      </c>
      <c r="D191" s="147"/>
      <c r="E191" s="148"/>
      <c r="F191" s="149"/>
      <c r="G191" s="146"/>
      <c r="H191" s="150"/>
      <c r="I191" s="151"/>
      <c r="J191" s="146"/>
      <c r="K191" s="150"/>
      <c r="L191" s="151"/>
      <c r="M191" s="146"/>
      <c r="N191" s="150"/>
      <c r="O191" s="151"/>
      <c r="P191" s="146"/>
      <c r="Q191" s="150"/>
      <c r="R191" s="151"/>
      <c r="S191" s="146"/>
      <c r="T191" s="150"/>
      <c r="U191" s="152">
        <f>F191+I191+L191+O191+R191</f>
        <v>0</v>
      </c>
      <c r="V191" s="153">
        <f>U191*23000</f>
        <v>0</v>
      </c>
      <c r="W191" s="21"/>
      <c r="X191" s="16"/>
      <c r="Y191" s="43"/>
      <c r="Z191" s="43"/>
    </row>
    <row r="192" ht="24.75" customHeight="1">
      <c r="A192" s="33">
        <v>38.0</v>
      </c>
      <c r="B192" s="125" t="s">
        <v>398</v>
      </c>
      <c r="C192" s="125" t="s">
        <v>1401</v>
      </c>
      <c r="D192" s="54"/>
      <c r="E192" s="36" t="s">
        <v>19</v>
      </c>
      <c r="F192" s="37" t="s">
        <v>399</v>
      </c>
      <c r="G192" s="38">
        <v>3.0</v>
      </c>
      <c r="H192" s="39">
        <f t="shared" ref="H192:H193" si="247">G192*40/60</f>
        <v>2</v>
      </c>
      <c r="I192" s="37" t="s">
        <v>400</v>
      </c>
      <c r="J192" s="38">
        <v>4.0</v>
      </c>
      <c r="K192" s="39">
        <f t="shared" ref="K192:K193" si="248">J192*40/60</f>
        <v>2.666666667</v>
      </c>
      <c r="L192" s="37" t="s">
        <v>401</v>
      </c>
      <c r="M192" s="38">
        <v>4.0</v>
      </c>
      <c r="N192" s="39">
        <f t="shared" ref="N192:N193" si="249">M192*40/60</f>
        <v>2.666666667</v>
      </c>
      <c r="O192" s="37" t="s">
        <v>402</v>
      </c>
      <c r="P192" s="38">
        <v>4.0</v>
      </c>
      <c r="Q192" s="39">
        <f t="shared" ref="Q192:Q193" si="250">P192*40/60</f>
        <v>2.666666667</v>
      </c>
      <c r="R192" s="37" t="s">
        <v>403</v>
      </c>
      <c r="S192" s="38">
        <v>4.0</v>
      </c>
      <c r="T192" s="39">
        <f t="shared" ref="T192:T193" si="251">S192*40/60</f>
        <v>2.666666667</v>
      </c>
      <c r="U192" s="40">
        <f t="shared" ref="U192:U193" si="252">G192+J192+M192+P192+S192</f>
        <v>19</v>
      </c>
      <c r="V192" s="126">
        <f>U192+U193</f>
        <v>37</v>
      </c>
      <c r="W192" s="127">
        <f>H192+H193+K192+K193+N192+N193+Q192+Q193+T192+T193</f>
        <v>24.66666667</v>
      </c>
      <c r="X192" s="16"/>
      <c r="Y192" s="43"/>
      <c r="Z192" s="43"/>
    </row>
    <row r="193" ht="15.75" customHeight="1">
      <c r="A193" s="128"/>
      <c r="B193" s="128"/>
      <c r="C193" s="124"/>
      <c r="D193" s="58"/>
      <c r="E193" s="47" t="s">
        <v>25</v>
      </c>
      <c r="F193" s="48" t="s">
        <v>404</v>
      </c>
      <c r="G193" s="49">
        <v>3.0</v>
      </c>
      <c r="H193" s="50">
        <f t="shared" si="247"/>
        <v>2</v>
      </c>
      <c r="I193" s="48" t="s">
        <v>405</v>
      </c>
      <c r="J193" s="49">
        <v>3.0</v>
      </c>
      <c r="K193" s="50">
        <f t="shared" si="248"/>
        <v>2</v>
      </c>
      <c r="L193" s="48" t="s">
        <v>406</v>
      </c>
      <c r="M193" s="49">
        <v>4.0</v>
      </c>
      <c r="N193" s="50">
        <f t="shared" si="249"/>
        <v>2.666666667</v>
      </c>
      <c r="O193" s="48" t="s">
        <v>407</v>
      </c>
      <c r="P193" s="49">
        <v>4.0</v>
      </c>
      <c r="Q193" s="50">
        <f t="shared" si="250"/>
        <v>2.666666667</v>
      </c>
      <c r="R193" s="48" t="s">
        <v>408</v>
      </c>
      <c r="S193" s="49">
        <v>4.0</v>
      </c>
      <c r="T193" s="50">
        <f t="shared" si="251"/>
        <v>2.666666667</v>
      </c>
      <c r="U193" s="51">
        <f t="shared" si="252"/>
        <v>18</v>
      </c>
      <c r="V193" s="124"/>
      <c r="W193" s="124"/>
      <c r="X193" s="16"/>
      <c r="Y193" s="43"/>
      <c r="Z193" s="43"/>
    </row>
    <row r="194" ht="15.75" customHeight="1">
      <c r="A194" s="128"/>
      <c r="B194" s="128"/>
      <c r="C194" s="129" t="s">
        <v>1351</v>
      </c>
      <c r="D194" s="130"/>
      <c r="E194" s="131"/>
      <c r="F194" s="132">
        <v>11.3</v>
      </c>
      <c r="G194" s="129"/>
      <c r="H194" s="133"/>
      <c r="I194" s="132">
        <v>10.3</v>
      </c>
      <c r="J194" s="129"/>
      <c r="K194" s="133"/>
      <c r="L194" s="132">
        <v>9.6</v>
      </c>
      <c r="M194" s="129"/>
      <c r="N194" s="133"/>
      <c r="O194" s="132">
        <v>9.6</v>
      </c>
      <c r="P194" s="129"/>
      <c r="Q194" s="133"/>
      <c r="R194" s="132">
        <v>9.6</v>
      </c>
      <c r="S194" s="129"/>
      <c r="T194" s="133"/>
      <c r="U194" s="134">
        <f t="shared" ref="U194:U195" si="253">(F194+I194+L194+O194+R194)*2</f>
        <v>100.8</v>
      </c>
      <c r="V194" s="135">
        <v>20000.0</v>
      </c>
      <c r="W194" s="136"/>
      <c r="X194" s="137" t="s">
        <v>1352</v>
      </c>
      <c r="Y194" s="43"/>
      <c r="Z194" s="43"/>
    </row>
    <row r="195" ht="15.75" customHeight="1">
      <c r="A195" s="128"/>
      <c r="B195" s="128"/>
      <c r="C195" s="138" t="s">
        <v>1353</v>
      </c>
      <c r="D195" s="139"/>
      <c r="E195" s="140"/>
      <c r="F195" s="141">
        <v>6.6</v>
      </c>
      <c r="G195" s="138"/>
      <c r="H195" s="142"/>
      <c r="I195" s="141">
        <v>6.6</v>
      </c>
      <c r="J195" s="138"/>
      <c r="K195" s="142"/>
      <c r="L195" s="141">
        <v>4.3</v>
      </c>
      <c r="M195" s="138"/>
      <c r="N195" s="142"/>
      <c r="O195" s="141">
        <v>6.5</v>
      </c>
      <c r="P195" s="138"/>
      <c r="Q195" s="142"/>
      <c r="R195" s="141">
        <v>0.6</v>
      </c>
      <c r="S195" s="138"/>
      <c r="T195" s="142"/>
      <c r="U195" s="143">
        <f t="shared" si="253"/>
        <v>49.2</v>
      </c>
      <c r="V195" s="144">
        <f>(U194+U195)*V194*4/100</f>
        <v>120000</v>
      </c>
      <c r="W195" s="145"/>
      <c r="X195" s="137" t="s">
        <v>1354</v>
      </c>
      <c r="Y195" s="43"/>
      <c r="Z195" s="43"/>
    </row>
    <row r="196" ht="15.75" customHeight="1">
      <c r="A196" s="124"/>
      <c r="B196" s="124"/>
      <c r="C196" s="146" t="s">
        <v>1355</v>
      </c>
      <c r="D196" s="147"/>
      <c r="E196" s="148"/>
      <c r="F196" s="149"/>
      <c r="G196" s="146"/>
      <c r="H196" s="150"/>
      <c r="I196" s="149"/>
      <c r="J196" s="146"/>
      <c r="K196" s="150"/>
      <c r="L196" s="149"/>
      <c r="M196" s="146"/>
      <c r="N196" s="150"/>
      <c r="O196" s="149"/>
      <c r="P196" s="146"/>
      <c r="Q196" s="150"/>
      <c r="R196" s="149"/>
      <c r="S196" s="146"/>
      <c r="T196" s="150"/>
      <c r="U196" s="152">
        <f>F196+I196+L196+O196+R196</f>
        <v>0</v>
      </c>
      <c r="V196" s="153">
        <f>U196*23000</f>
        <v>0</v>
      </c>
      <c r="W196" s="21"/>
      <c r="X196" s="16"/>
      <c r="Y196" s="43"/>
      <c r="Z196" s="43"/>
    </row>
    <row r="197" ht="21.0" customHeight="1">
      <c r="A197" s="33">
        <v>39.0</v>
      </c>
      <c r="B197" s="125" t="s">
        <v>409</v>
      </c>
      <c r="C197" s="125" t="s">
        <v>1402</v>
      </c>
      <c r="D197" s="54"/>
      <c r="E197" s="36" t="s">
        <v>19</v>
      </c>
      <c r="F197" s="37" t="s">
        <v>410</v>
      </c>
      <c r="G197" s="38">
        <v>3.0</v>
      </c>
      <c r="H197" s="39">
        <f t="shared" ref="H197:H198" si="254">G197*40/60</f>
        <v>2</v>
      </c>
      <c r="I197" s="37" t="s">
        <v>411</v>
      </c>
      <c r="J197" s="38">
        <v>2.0</v>
      </c>
      <c r="K197" s="39">
        <f t="shared" ref="K197:K198" si="255">J197*40/60</f>
        <v>1.333333333</v>
      </c>
      <c r="L197" s="37" t="s">
        <v>1403</v>
      </c>
      <c r="M197" s="38">
        <v>4.0</v>
      </c>
      <c r="N197" s="39">
        <f t="shared" ref="N197:N198" si="256">M197*40/60</f>
        <v>2.666666667</v>
      </c>
      <c r="O197" s="37" t="s">
        <v>413</v>
      </c>
      <c r="P197" s="38">
        <v>4.0</v>
      </c>
      <c r="Q197" s="39">
        <f t="shared" ref="Q197:Q198" si="257">P197*40/60</f>
        <v>2.666666667</v>
      </c>
      <c r="R197" s="67" t="s">
        <v>414</v>
      </c>
      <c r="S197" s="68">
        <v>3.0</v>
      </c>
      <c r="T197" s="39">
        <f t="shared" ref="T197:T198" si="258">S197*40/60</f>
        <v>2</v>
      </c>
      <c r="U197" s="40">
        <f t="shared" ref="U197:U198" si="259">G197+J197+M197+P197+S197</f>
        <v>16</v>
      </c>
      <c r="V197" s="126">
        <f>U197+U198</f>
        <v>34</v>
      </c>
      <c r="W197" s="127">
        <f>H197+H198+K197+K198+N197+N198+Q197+Q198+T197+T198</f>
        <v>22.66666667</v>
      </c>
      <c r="X197" s="16"/>
      <c r="Y197" s="43"/>
      <c r="Z197" s="43"/>
    </row>
    <row r="198" ht="15.75" customHeight="1">
      <c r="A198" s="128"/>
      <c r="B198" s="128"/>
      <c r="C198" s="124"/>
      <c r="D198" s="58"/>
      <c r="E198" s="47" t="s">
        <v>25</v>
      </c>
      <c r="F198" s="48" t="s">
        <v>415</v>
      </c>
      <c r="G198" s="49">
        <v>3.0</v>
      </c>
      <c r="H198" s="50">
        <f t="shared" si="254"/>
        <v>2</v>
      </c>
      <c r="I198" s="48" t="s">
        <v>416</v>
      </c>
      <c r="J198" s="49">
        <v>4.0</v>
      </c>
      <c r="K198" s="50">
        <f t="shared" si="255"/>
        <v>2.666666667</v>
      </c>
      <c r="L198" s="48" t="s">
        <v>417</v>
      </c>
      <c r="M198" s="49">
        <v>4.0</v>
      </c>
      <c r="N198" s="50">
        <f t="shared" si="256"/>
        <v>2.666666667</v>
      </c>
      <c r="O198" s="48" t="s">
        <v>418</v>
      </c>
      <c r="P198" s="49">
        <v>4.0</v>
      </c>
      <c r="Q198" s="50">
        <f t="shared" si="257"/>
        <v>2.666666667</v>
      </c>
      <c r="R198" s="48" t="s">
        <v>419</v>
      </c>
      <c r="S198" s="49">
        <v>3.0</v>
      </c>
      <c r="T198" s="50">
        <f t="shared" si="258"/>
        <v>2</v>
      </c>
      <c r="U198" s="51">
        <f t="shared" si="259"/>
        <v>18</v>
      </c>
      <c r="V198" s="124"/>
      <c r="W198" s="124"/>
      <c r="X198" s="16"/>
      <c r="Y198" s="43"/>
      <c r="Z198" s="43"/>
    </row>
    <row r="199" ht="15.75" customHeight="1">
      <c r="A199" s="128"/>
      <c r="B199" s="128"/>
      <c r="C199" s="129" t="s">
        <v>1351</v>
      </c>
      <c r="D199" s="130"/>
      <c r="E199" s="131"/>
      <c r="F199" s="132">
        <v>10.1</v>
      </c>
      <c r="G199" s="129"/>
      <c r="H199" s="133"/>
      <c r="I199" s="132">
        <v>4.5</v>
      </c>
      <c r="J199" s="129"/>
      <c r="K199" s="133"/>
      <c r="L199" s="160">
        <v>5.9</v>
      </c>
      <c r="M199" s="129"/>
      <c r="N199" s="133"/>
      <c r="O199" s="132">
        <v>4.5</v>
      </c>
      <c r="P199" s="129"/>
      <c r="Q199" s="133"/>
      <c r="R199" s="132">
        <v>0.2</v>
      </c>
      <c r="S199" s="129"/>
      <c r="T199" s="133"/>
      <c r="U199" s="134">
        <f t="shared" ref="U199:U200" si="260">(F199+I199+L199+O199+R199)*2</f>
        <v>50.4</v>
      </c>
      <c r="V199" s="135">
        <v>20000.0</v>
      </c>
      <c r="W199" s="136"/>
      <c r="X199" s="137" t="s">
        <v>1352</v>
      </c>
      <c r="Y199" s="43"/>
      <c r="Z199" s="43"/>
    </row>
    <row r="200" ht="15.75" customHeight="1">
      <c r="A200" s="128"/>
      <c r="B200" s="128"/>
      <c r="C200" s="138" t="s">
        <v>1353</v>
      </c>
      <c r="D200" s="139"/>
      <c r="E200" s="140"/>
      <c r="F200" s="141">
        <v>10.1</v>
      </c>
      <c r="G200" s="138"/>
      <c r="H200" s="142"/>
      <c r="I200" s="141">
        <v>10.1</v>
      </c>
      <c r="J200" s="138"/>
      <c r="K200" s="142"/>
      <c r="L200" s="141">
        <v>4.5</v>
      </c>
      <c r="M200" s="138"/>
      <c r="N200" s="142"/>
      <c r="O200" s="141">
        <v>5.5</v>
      </c>
      <c r="P200" s="138"/>
      <c r="Q200" s="142"/>
      <c r="R200" s="141">
        <v>5.5</v>
      </c>
      <c r="S200" s="138"/>
      <c r="T200" s="142"/>
      <c r="U200" s="143">
        <f t="shared" si="260"/>
        <v>71.4</v>
      </c>
      <c r="V200" s="144">
        <f>(U199+U200)*V199*4/100</f>
        <v>97440</v>
      </c>
      <c r="W200" s="145"/>
      <c r="X200" s="137" t="s">
        <v>1354</v>
      </c>
      <c r="Y200" s="43"/>
      <c r="Z200" s="43"/>
    </row>
    <row r="201" ht="15.75" customHeight="1">
      <c r="A201" s="124"/>
      <c r="B201" s="124"/>
      <c r="C201" s="146" t="s">
        <v>1355</v>
      </c>
      <c r="D201" s="147"/>
      <c r="E201" s="148"/>
      <c r="F201" s="149"/>
      <c r="G201" s="146"/>
      <c r="H201" s="150"/>
      <c r="I201" s="149"/>
      <c r="J201" s="146"/>
      <c r="K201" s="150"/>
      <c r="L201" s="149"/>
      <c r="M201" s="146"/>
      <c r="N201" s="150"/>
      <c r="O201" s="149"/>
      <c r="P201" s="146"/>
      <c r="Q201" s="150"/>
      <c r="R201" s="149"/>
      <c r="S201" s="146"/>
      <c r="T201" s="150"/>
      <c r="U201" s="152">
        <f>F201+I201+L201+O201+R201</f>
        <v>0</v>
      </c>
      <c r="V201" s="153">
        <f>U201*23000</f>
        <v>0</v>
      </c>
      <c r="W201" s="21"/>
      <c r="X201" s="16"/>
      <c r="Y201" s="43"/>
      <c r="Z201" s="43"/>
    </row>
    <row r="202" ht="15.75" customHeight="1">
      <c r="A202" s="33">
        <v>40.0</v>
      </c>
      <c r="B202" s="125" t="s">
        <v>420</v>
      </c>
      <c r="C202" s="125" t="s">
        <v>1404</v>
      </c>
      <c r="D202" s="54"/>
      <c r="E202" s="36" t="s">
        <v>19</v>
      </c>
      <c r="F202" s="37" t="s">
        <v>421</v>
      </c>
      <c r="G202" s="38">
        <v>3.0</v>
      </c>
      <c r="H202" s="39">
        <f t="shared" ref="H202:H203" si="261">G202*40/60</f>
        <v>2</v>
      </c>
      <c r="I202" s="37" t="s">
        <v>422</v>
      </c>
      <c r="J202" s="38">
        <v>4.0</v>
      </c>
      <c r="K202" s="39">
        <f t="shared" ref="K202:K203" si="262">J202*40/60</f>
        <v>2.666666667</v>
      </c>
      <c r="L202" s="37" t="s">
        <v>423</v>
      </c>
      <c r="M202" s="38">
        <v>4.0</v>
      </c>
      <c r="N202" s="39">
        <f t="shared" ref="N202:N203" si="263">M202*40/60</f>
        <v>2.666666667</v>
      </c>
      <c r="O202" s="37" t="s">
        <v>424</v>
      </c>
      <c r="P202" s="38">
        <v>4.0</v>
      </c>
      <c r="Q202" s="39">
        <f t="shared" ref="Q202:Q203" si="264">P202*40/60</f>
        <v>2.666666667</v>
      </c>
      <c r="R202" s="67" t="s">
        <v>425</v>
      </c>
      <c r="S202" s="68">
        <v>4.0</v>
      </c>
      <c r="T202" s="39">
        <f t="shared" ref="T202:T203" si="265">S202*40/60</f>
        <v>2.666666667</v>
      </c>
      <c r="U202" s="40">
        <f t="shared" ref="U202:U203" si="266">G202+J202+M202+P202+S202</f>
        <v>19</v>
      </c>
      <c r="V202" s="126">
        <f>U202+U203</f>
        <v>36</v>
      </c>
      <c r="W202" s="127">
        <f>H202+H203+K202+K203+N202+N203+Q202+Q203+T202+T203</f>
        <v>24</v>
      </c>
      <c r="X202" s="16"/>
      <c r="Y202" s="43"/>
      <c r="Z202" s="43"/>
    </row>
    <row r="203" ht="15.75" customHeight="1">
      <c r="A203" s="128"/>
      <c r="B203" s="128"/>
      <c r="C203" s="124"/>
      <c r="D203" s="58"/>
      <c r="E203" s="47" t="s">
        <v>25</v>
      </c>
      <c r="F203" s="48" t="s">
        <v>426</v>
      </c>
      <c r="G203" s="49">
        <v>4.0</v>
      </c>
      <c r="H203" s="50">
        <f t="shared" si="261"/>
        <v>2.666666667</v>
      </c>
      <c r="I203" s="48" t="s">
        <v>427</v>
      </c>
      <c r="J203" s="49">
        <v>3.0</v>
      </c>
      <c r="K203" s="50">
        <f t="shared" si="262"/>
        <v>2</v>
      </c>
      <c r="L203" s="48" t="s">
        <v>428</v>
      </c>
      <c r="M203" s="49">
        <v>4.0</v>
      </c>
      <c r="N203" s="50">
        <f t="shared" si="263"/>
        <v>2.666666667</v>
      </c>
      <c r="O203" s="48" t="s">
        <v>429</v>
      </c>
      <c r="P203" s="49">
        <v>3.0</v>
      </c>
      <c r="Q203" s="50">
        <f t="shared" si="264"/>
        <v>2</v>
      </c>
      <c r="R203" s="48" t="s">
        <v>430</v>
      </c>
      <c r="S203" s="49">
        <v>3.0</v>
      </c>
      <c r="T203" s="50">
        <f t="shared" si="265"/>
        <v>2</v>
      </c>
      <c r="U203" s="51">
        <f t="shared" si="266"/>
        <v>17</v>
      </c>
      <c r="V203" s="124"/>
      <c r="W203" s="124"/>
      <c r="X203" s="16"/>
      <c r="Y203" s="43"/>
      <c r="Z203" s="43"/>
    </row>
    <row r="204" ht="15.75" customHeight="1">
      <c r="A204" s="128"/>
      <c r="B204" s="128"/>
      <c r="C204" s="129" t="s">
        <v>1351</v>
      </c>
      <c r="D204" s="130"/>
      <c r="E204" s="131"/>
      <c r="F204" s="132">
        <v>8.2</v>
      </c>
      <c r="G204" s="129"/>
      <c r="H204" s="133"/>
      <c r="I204" s="132">
        <v>11.0</v>
      </c>
      <c r="J204" s="129"/>
      <c r="K204" s="133"/>
      <c r="L204" s="132">
        <v>6.3</v>
      </c>
      <c r="M204" s="129"/>
      <c r="N204" s="133"/>
      <c r="O204" s="160">
        <v>6.0</v>
      </c>
      <c r="P204" s="129"/>
      <c r="Q204" s="133"/>
      <c r="R204" s="132">
        <v>11.0</v>
      </c>
      <c r="S204" s="129"/>
      <c r="T204" s="133"/>
      <c r="U204" s="134">
        <f t="shared" ref="U204:U205" si="267">(F204+I204+L204+O204+R204)*2</f>
        <v>85</v>
      </c>
      <c r="V204" s="135">
        <v>20000.0</v>
      </c>
      <c r="W204" s="136"/>
      <c r="X204" s="137" t="s">
        <v>1352</v>
      </c>
      <c r="Y204" s="43"/>
      <c r="Z204" s="43"/>
    </row>
    <row r="205" ht="15.75" customHeight="1">
      <c r="A205" s="128"/>
      <c r="B205" s="128"/>
      <c r="C205" s="138" t="s">
        <v>1353</v>
      </c>
      <c r="D205" s="139"/>
      <c r="E205" s="140"/>
      <c r="F205" s="141">
        <v>6.3</v>
      </c>
      <c r="G205" s="138"/>
      <c r="H205" s="142"/>
      <c r="I205" s="141">
        <v>11.0</v>
      </c>
      <c r="J205" s="138"/>
      <c r="K205" s="142"/>
      <c r="L205" s="163">
        <v>10.4</v>
      </c>
      <c r="M205" s="138"/>
      <c r="N205" s="142"/>
      <c r="O205" s="141">
        <v>8.2</v>
      </c>
      <c r="P205" s="138"/>
      <c r="Q205" s="142"/>
      <c r="R205" s="141">
        <v>9.5</v>
      </c>
      <c r="S205" s="138"/>
      <c r="T205" s="142"/>
      <c r="U205" s="143">
        <f t="shared" si="267"/>
        <v>90.8</v>
      </c>
      <c r="V205" s="144">
        <f>(U204+U205)*V204*4/100</f>
        <v>140640</v>
      </c>
      <c r="W205" s="145"/>
      <c r="X205" s="137" t="s">
        <v>1354</v>
      </c>
      <c r="Y205" s="43"/>
      <c r="Z205" s="43"/>
    </row>
    <row r="206" ht="15.75" customHeight="1">
      <c r="A206" s="124"/>
      <c r="B206" s="124"/>
      <c r="C206" s="146" t="s">
        <v>1355</v>
      </c>
      <c r="D206" s="147"/>
      <c r="E206" s="148"/>
      <c r="F206" s="149"/>
      <c r="G206" s="146"/>
      <c r="H206" s="150"/>
      <c r="I206" s="149"/>
      <c r="J206" s="146"/>
      <c r="K206" s="150"/>
      <c r="L206" s="149"/>
      <c r="M206" s="146"/>
      <c r="N206" s="150"/>
      <c r="O206" s="149"/>
      <c r="P206" s="146"/>
      <c r="Q206" s="150"/>
      <c r="R206" s="149"/>
      <c r="S206" s="146"/>
      <c r="T206" s="150"/>
      <c r="U206" s="152">
        <f>F206+I206+L206+O206+R206</f>
        <v>0</v>
      </c>
      <c r="V206" s="153">
        <f>U206*23000</f>
        <v>0</v>
      </c>
      <c r="W206" s="21"/>
      <c r="X206" s="16"/>
      <c r="Y206" s="43"/>
      <c r="Z206" s="43"/>
    </row>
    <row r="207" ht="24.75" customHeight="1">
      <c r="A207" s="33">
        <v>41.0</v>
      </c>
      <c r="B207" s="125" t="s">
        <v>431</v>
      </c>
      <c r="C207" s="125" t="s">
        <v>1405</v>
      </c>
      <c r="D207" s="35" t="s">
        <v>18</v>
      </c>
      <c r="E207" s="36" t="s">
        <v>19</v>
      </c>
      <c r="F207" s="78" t="s">
        <v>432</v>
      </c>
      <c r="G207" s="79">
        <v>3.0</v>
      </c>
      <c r="H207" s="39">
        <f>G207*45/60</f>
        <v>2.25</v>
      </c>
      <c r="I207" s="37" t="s">
        <v>433</v>
      </c>
      <c r="J207" s="38">
        <v>4.0</v>
      </c>
      <c r="K207" s="39">
        <f t="shared" ref="K207:K208" si="268">J207*40/60</f>
        <v>2.666666667</v>
      </c>
      <c r="L207" s="37" t="s">
        <v>434</v>
      </c>
      <c r="M207" s="38">
        <v>3.0</v>
      </c>
      <c r="N207" s="39">
        <f t="shared" ref="N207:N208" si="269">M207*40/60</f>
        <v>2</v>
      </c>
      <c r="O207" s="37" t="s">
        <v>435</v>
      </c>
      <c r="P207" s="38">
        <v>3.0</v>
      </c>
      <c r="Q207" s="39">
        <f t="shared" ref="Q207:Q208" si="270">P207*40/60</f>
        <v>2</v>
      </c>
      <c r="R207" s="37" t="s">
        <v>436</v>
      </c>
      <c r="S207" s="38">
        <v>4.0</v>
      </c>
      <c r="T207" s="39">
        <f>S207*40/60</f>
        <v>2.666666667</v>
      </c>
      <c r="U207" s="40">
        <f t="shared" ref="U207:U208" si="271">G207+J207+M207+P207+S207</f>
        <v>17</v>
      </c>
      <c r="V207" s="126">
        <f>U207+U208</f>
        <v>30</v>
      </c>
      <c r="W207" s="127">
        <f>H207+H208+K207+K208+N207+N208+Q207+Q208+T207+T208</f>
        <v>20.5</v>
      </c>
      <c r="X207" s="16"/>
      <c r="Y207" s="43"/>
      <c r="Z207" s="43"/>
    </row>
    <row r="208" ht="15.75" customHeight="1">
      <c r="A208" s="128"/>
      <c r="B208" s="128"/>
      <c r="C208" s="124"/>
      <c r="D208" s="46">
        <v>1996.0</v>
      </c>
      <c r="E208" s="47" t="s">
        <v>25</v>
      </c>
      <c r="F208" s="48" t="s">
        <v>437</v>
      </c>
      <c r="G208" s="49">
        <v>3.0</v>
      </c>
      <c r="H208" s="50">
        <f>G208*40/60</f>
        <v>2</v>
      </c>
      <c r="I208" s="48" t="s">
        <v>438</v>
      </c>
      <c r="J208" s="49">
        <v>3.0</v>
      </c>
      <c r="K208" s="50">
        <f t="shared" si="268"/>
        <v>2</v>
      </c>
      <c r="L208" s="48" t="s">
        <v>1406</v>
      </c>
      <c r="M208" s="49"/>
      <c r="N208" s="50">
        <f t="shared" si="269"/>
        <v>0</v>
      </c>
      <c r="O208" s="48" t="s">
        <v>440</v>
      </c>
      <c r="P208" s="49">
        <v>4.0</v>
      </c>
      <c r="Q208" s="50">
        <f t="shared" si="270"/>
        <v>2.666666667</v>
      </c>
      <c r="R208" s="64" t="s">
        <v>441</v>
      </c>
      <c r="S208" s="65">
        <v>3.0</v>
      </c>
      <c r="T208" s="50">
        <f>S208*45/60</f>
        <v>2.25</v>
      </c>
      <c r="U208" s="51">
        <f t="shared" si="271"/>
        <v>13</v>
      </c>
      <c r="V208" s="124"/>
      <c r="W208" s="124"/>
      <c r="X208" s="16"/>
      <c r="Y208" s="43"/>
      <c r="Z208" s="43"/>
    </row>
    <row r="209" ht="15.75" customHeight="1">
      <c r="A209" s="128"/>
      <c r="B209" s="128"/>
      <c r="C209" s="129" t="s">
        <v>1351</v>
      </c>
      <c r="D209" s="130"/>
      <c r="E209" s="131"/>
      <c r="F209" s="132">
        <v>10.5</v>
      </c>
      <c r="G209" s="129"/>
      <c r="H209" s="133"/>
      <c r="I209" s="132">
        <v>9.5</v>
      </c>
      <c r="J209" s="129"/>
      <c r="K209" s="133"/>
      <c r="L209" s="132">
        <v>9.5</v>
      </c>
      <c r="M209" s="129"/>
      <c r="N209" s="133"/>
      <c r="O209" s="132">
        <v>9.5</v>
      </c>
      <c r="P209" s="129"/>
      <c r="Q209" s="133"/>
      <c r="R209" s="132">
        <v>9.5</v>
      </c>
      <c r="S209" s="129"/>
      <c r="T209" s="133"/>
      <c r="U209" s="134">
        <f t="shared" ref="U209:U210" si="272">(F209+I209+L209+O209+R209)*2</f>
        <v>97</v>
      </c>
      <c r="V209" s="135">
        <v>20000.0</v>
      </c>
      <c r="W209" s="136"/>
      <c r="X209" s="137" t="s">
        <v>1352</v>
      </c>
      <c r="Y209" s="43"/>
      <c r="Z209" s="43"/>
    </row>
    <row r="210" ht="15.75" customHeight="1">
      <c r="A210" s="128"/>
      <c r="B210" s="128"/>
      <c r="C210" s="138" t="s">
        <v>1353</v>
      </c>
      <c r="D210" s="139"/>
      <c r="E210" s="140"/>
      <c r="F210" s="141">
        <v>9.5</v>
      </c>
      <c r="G210" s="138"/>
      <c r="H210" s="142"/>
      <c r="I210" s="141">
        <v>9.5</v>
      </c>
      <c r="J210" s="138"/>
      <c r="K210" s="142"/>
      <c r="L210" s="141">
        <v>7.8</v>
      </c>
      <c r="M210" s="138"/>
      <c r="N210" s="142"/>
      <c r="O210" s="141">
        <v>9.5</v>
      </c>
      <c r="P210" s="138"/>
      <c r="Q210" s="142"/>
      <c r="R210" s="141">
        <v>7.8</v>
      </c>
      <c r="S210" s="138"/>
      <c r="T210" s="142"/>
      <c r="U210" s="143">
        <f t="shared" si="272"/>
        <v>88.2</v>
      </c>
      <c r="V210" s="144">
        <f>(U209+U210)*V209*4/100</f>
        <v>148160</v>
      </c>
      <c r="W210" s="145"/>
      <c r="X210" s="137" t="s">
        <v>1354</v>
      </c>
      <c r="Y210" s="43"/>
      <c r="Z210" s="43"/>
    </row>
    <row r="211" ht="15.75" customHeight="1">
      <c r="A211" s="124"/>
      <c r="B211" s="124"/>
      <c r="C211" s="146" t="s">
        <v>1355</v>
      </c>
      <c r="D211" s="147"/>
      <c r="E211" s="148"/>
      <c r="F211" s="149"/>
      <c r="G211" s="146"/>
      <c r="H211" s="150"/>
      <c r="I211" s="149"/>
      <c r="J211" s="146"/>
      <c r="K211" s="150"/>
      <c r="L211" s="149"/>
      <c r="M211" s="146"/>
      <c r="N211" s="150"/>
      <c r="O211" s="149"/>
      <c r="P211" s="146"/>
      <c r="Q211" s="150"/>
      <c r="R211" s="149"/>
      <c r="S211" s="146"/>
      <c r="T211" s="150"/>
      <c r="U211" s="152">
        <f>F211+I211+L211+O211+R211</f>
        <v>0</v>
      </c>
      <c r="V211" s="153">
        <f>U211*23000</f>
        <v>0</v>
      </c>
      <c r="W211" s="21"/>
      <c r="X211" s="16"/>
      <c r="Y211" s="43"/>
      <c r="Z211" s="43"/>
    </row>
    <row r="212" ht="24.75" customHeight="1">
      <c r="A212" s="33">
        <v>42.0</v>
      </c>
      <c r="B212" s="125" t="s">
        <v>442</v>
      </c>
      <c r="C212" s="125" t="s">
        <v>1407</v>
      </c>
      <c r="D212" s="54"/>
      <c r="E212" s="36" t="s">
        <v>19</v>
      </c>
      <c r="F212" s="78" t="s">
        <v>443</v>
      </c>
      <c r="G212" s="79">
        <v>3.0</v>
      </c>
      <c r="H212" s="70">
        <f t="shared" ref="H212:H213" si="273">G212*45/60</f>
        <v>2.25</v>
      </c>
      <c r="I212" s="62" t="s">
        <v>444</v>
      </c>
      <c r="J212" s="63">
        <v>3.0</v>
      </c>
      <c r="K212" s="39">
        <f t="shared" ref="K212:K213" si="274">J212*45/60</f>
        <v>2.25</v>
      </c>
      <c r="L212" s="78" t="s">
        <v>445</v>
      </c>
      <c r="M212" s="79">
        <v>5.0</v>
      </c>
      <c r="N212" s="39">
        <f t="shared" ref="N212:N213" si="275">M212*45/60</f>
        <v>3.75</v>
      </c>
      <c r="O212" s="67"/>
      <c r="P212" s="38"/>
      <c r="Q212" s="39">
        <f>P212*40/60</f>
        <v>0</v>
      </c>
      <c r="R212" s="62" t="s">
        <v>446</v>
      </c>
      <c r="S212" s="63">
        <v>4.0</v>
      </c>
      <c r="T212" s="39">
        <f t="shared" ref="T212:T213" si="276">S212*45/60</f>
        <v>3</v>
      </c>
      <c r="U212" s="40">
        <f t="shared" ref="U212:U213" si="277">G212+J212+M212+P212+S212</f>
        <v>15</v>
      </c>
      <c r="V212" s="126">
        <f>U212+U213</f>
        <v>30</v>
      </c>
      <c r="W212" s="127">
        <f>H212+H213+K212+K213+N212+N213+Q212+Q213+T212+T213</f>
        <v>22.5</v>
      </c>
      <c r="X212" s="16"/>
      <c r="Y212" s="43"/>
      <c r="Z212" s="43"/>
    </row>
    <row r="213" ht="15.75" customHeight="1">
      <c r="A213" s="128"/>
      <c r="B213" s="128"/>
      <c r="C213" s="124"/>
      <c r="D213" s="58"/>
      <c r="E213" s="47" t="s">
        <v>25</v>
      </c>
      <c r="F213" s="64" t="s">
        <v>447</v>
      </c>
      <c r="G213" s="65">
        <v>3.0</v>
      </c>
      <c r="H213" s="50">
        <f t="shared" si="273"/>
        <v>2.25</v>
      </c>
      <c r="I213" s="64" t="s">
        <v>448</v>
      </c>
      <c r="J213" s="65">
        <v>3.0</v>
      </c>
      <c r="K213" s="50">
        <f t="shared" si="274"/>
        <v>2.25</v>
      </c>
      <c r="L213" s="64" t="s">
        <v>449</v>
      </c>
      <c r="M213" s="65">
        <v>2.0</v>
      </c>
      <c r="N213" s="50">
        <f t="shared" si="275"/>
        <v>1.5</v>
      </c>
      <c r="O213" s="64" t="s">
        <v>450</v>
      </c>
      <c r="P213" s="65">
        <v>3.0</v>
      </c>
      <c r="Q213" s="50">
        <f>P213*45/60</f>
        <v>2.25</v>
      </c>
      <c r="R213" s="64" t="s">
        <v>451</v>
      </c>
      <c r="S213" s="65">
        <v>4.0</v>
      </c>
      <c r="T213" s="50">
        <f t="shared" si="276"/>
        <v>3</v>
      </c>
      <c r="U213" s="51">
        <f t="shared" si="277"/>
        <v>15</v>
      </c>
      <c r="V213" s="124"/>
      <c r="W213" s="124"/>
      <c r="X213" s="16"/>
      <c r="Y213" s="43"/>
      <c r="Z213" s="43"/>
    </row>
    <row r="214" ht="15.75" customHeight="1">
      <c r="A214" s="128"/>
      <c r="B214" s="128"/>
      <c r="C214" s="129" t="s">
        <v>1351</v>
      </c>
      <c r="D214" s="130"/>
      <c r="E214" s="131"/>
      <c r="F214" s="132">
        <v>15.5</v>
      </c>
      <c r="G214" s="129"/>
      <c r="H214" s="133"/>
      <c r="I214" s="132">
        <v>12.6</v>
      </c>
      <c r="J214" s="129"/>
      <c r="K214" s="133"/>
      <c r="L214" s="132">
        <v>12.3</v>
      </c>
      <c r="M214" s="129"/>
      <c r="N214" s="133"/>
      <c r="O214" s="132"/>
      <c r="P214" s="129"/>
      <c r="Q214" s="133"/>
      <c r="R214" s="132">
        <v>15.2</v>
      </c>
      <c r="S214" s="129"/>
      <c r="T214" s="133"/>
      <c r="U214" s="134">
        <f t="shared" ref="U214:U215" si="278">(F214+I214+L214+O214+R214)*2</f>
        <v>111.2</v>
      </c>
      <c r="V214" s="135">
        <v>20000.0</v>
      </c>
      <c r="W214" s="136"/>
      <c r="X214" s="137" t="s">
        <v>1352</v>
      </c>
      <c r="Y214" s="43"/>
      <c r="Z214" s="43"/>
    </row>
    <row r="215" ht="15.75" customHeight="1">
      <c r="A215" s="128"/>
      <c r="B215" s="128"/>
      <c r="C215" s="138" t="s">
        <v>1353</v>
      </c>
      <c r="D215" s="139"/>
      <c r="E215" s="140"/>
      <c r="F215" s="141">
        <v>2.6</v>
      </c>
      <c r="G215" s="138"/>
      <c r="H215" s="142"/>
      <c r="I215" s="141">
        <v>12.6</v>
      </c>
      <c r="J215" s="138"/>
      <c r="K215" s="142"/>
      <c r="L215" s="141">
        <v>12.6</v>
      </c>
      <c r="M215" s="138"/>
      <c r="N215" s="142"/>
      <c r="O215" s="141">
        <v>9.7</v>
      </c>
      <c r="P215" s="138"/>
      <c r="Q215" s="142"/>
      <c r="R215" s="141">
        <v>8.9</v>
      </c>
      <c r="S215" s="138"/>
      <c r="T215" s="142"/>
      <c r="U215" s="143">
        <f t="shared" si="278"/>
        <v>92.8</v>
      </c>
      <c r="V215" s="144">
        <f>(U214+U215)*V214*4/100</f>
        <v>163200</v>
      </c>
      <c r="W215" s="145"/>
      <c r="X215" s="137" t="s">
        <v>1354</v>
      </c>
      <c r="Y215" s="43"/>
      <c r="Z215" s="43"/>
    </row>
    <row r="216" ht="15.75" customHeight="1">
      <c r="A216" s="124"/>
      <c r="B216" s="124"/>
      <c r="C216" s="146" t="s">
        <v>1355</v>
      </c>
      <c r="D216" s="147"/>
      <c r="E216" s="148"/>
      <c r="F216" s="149">
        <f>3*45/60</f>
        <v>2.25</v>
      </c>
      <c r="G216" s="146"/>
      <c r="H216" s="150"/>
      <c r="I216" s="149">
        <f>6*45/60</f>
        <v>4.5</v>
      </c>
      <c r="J216" s="146"/>
      <c r="K216" s="150"/>
      <c r="L216" s="149">
        <f>7*45/60</f>
        <v>5.25</v>
      </c>
      <c r="M216" s="146"/>
      <c r="N216" s="150"/>
      <c r="O216" s="149"/>
      <c r="P216" s="146"/>
      <c r="Q216" s="150"/>
      <c r="R216" s="149">
        <f>4*45/60</f>
        <v>3</v>
      </c>
      <c r="S216" s="146"/>
      <c r="T216" s="150"/>
      <c r="U216" s="152">
        <f>F216+I216+L216+O216+R216</f>
        <v>15</v>
      </c>
      <c r="V216" s="153">
        <f>U216*23000</f>
        <v>345000</v>
      </c>
      <c r="W216" s="21"/>
      <c r="X216" s="137" t="s">
        <v>1360</v>
      </c>
      <c r="Y216" s="43"/>
      <c r="Z216" s="43"/>
    </row>
    <row r="217" ht="24.75" customHeight="1">
      <c r="A217" s="33">
        <v>43.0</v>
      </c>
      <c r="B217" s="125" t="s">
        <v>452</v>
      </c>
      <c r="C217" s="125" t="s">
        <v>1391</v>
      </c>
      <c r="D217" s="54"/>
      <c r="E217" s="36" t="s">
        <v>19</v>
      </c>
      <c r="F217" s="37" t="s">
        <v>453</v>
      </c>
      <c r="G217" s="38">
        <v>3.0</v>
      </c>
      <c r="H217" s="39">
        <f t="shared" ref="H217:H218" si="279">G217*40/60</f>
        <v>2</v>
      </c>
      <c r="I217" s="37" t="s">
        <v>454</v>
      </c>
      <c r="J217" s="38">
        <v>4.0</v>
      </c>
      <c r="K217" s="39">
        <f t="shared" ref="K217:K218" si="280">J217*40/60</f>
        <v>2.666666667</v>
      </c>
      <c r="L217" s="37" t="s">
        <v>455</v>
      </c>
      <c r="M217" s="38">
        <v>3.0</v>
      </c>
      <c r="N217" s="39">
        <f t="shared" ref="N217:N218" si="281">M217*40/60</f>
        <v>2</v>
      </c>
      <c r="O217" s="37" t="s">
        <v>456</v>
      </c>
      <c r="P217" s="38">
        <v>4.0</v>
      </c>
      <c r="Q217" s="39">
        <f t="shared" ref="Q217:Q218" si="282">P217*40/60</f>
        <v>2.666666667</v>
      </c>
      <c r="R217" s="37" t="s">
        <v>457</v>
      </c>
      <c r="S217" s="38">
        <v>4.0</v>
      </c>
      <c r="T217" s="39">
        <f t="shared" ref="T217:T218" si="283">S217*40/60</f>
        <v>2.666666667</v>
      </c>
      <c r="U217" s="40">
        <f t="shared" ref="U217:U218" si="284">G217+J217+M217+P217+S217</f>
        <v>18</v>
      </c>
      <c r="V217" s="126">
        <f>U217+U218</f>
        <v>32</v>
      </c>
      <c r="W217" s="127">
        <f>H217+H218+K217+K218+N217+N218+Q217+Q218+T217+T218</f>
        <v>21.33333333</v>
      </c>
      <c r="X217" s="16"/>
      <c r="Y217" s="43"/>
      <c r="Z217" s="43"/>
    </row>
    <row r="218" ht="15.75" customHeight="1">
      <c r="A218" s="128"/>
      <c r="B218" s="128"/>
      <c r="C218" s="124"/>
      <c r="D218" s="58"/>
      <c r="E218" s="47" t="s">
        <v>25</v>
      </c>
      <c r="F218" s="48" t="s">
        <v>458</v>
      </c>
      <c r="G218" s="49">
        <v>4.0</v>
      </c>
      <c r="H218" s="50">
        <f t="shared" si="279"/>
        <v>2.666666667</v>
      </c>
      <c r="I218" s="48"/>
      <c r="J218" s="49"/>
      <c r="K218" s="50">
        <f t="shared" si="280"/>
        <v>0</v>
      </c>
      <c r="L218" s="48" t="s">
        <v>459</v>
      </c>
      <c r="M218" s="49">
        <v>4.0</v>
      </c>
      <c r="N218" s="50">
        <f t="shared" si="281"/>
        <v>2.666666667</v>
      </c>
      <c r="O218" s="48" t="s">
        <v>460</v>
      </c>
      <c r="P218" s="49">
        <v>3.0</v>
      </c>
      <c r="Q218" s="50">
        <f t="shared" si="282"/>
        <v>2</v>
      </c>
      <c r="R218" s="48" t="s">
        <v>461</v>
      </c>
      <c r="S218" s="49">
        <v>3.0</v>
      </c>
      <c r="T218" s="50">
        <f t="shared" si="283"/>
        <v>2</v>
      </c>
      <c r="U218" s="51">
        <f t="shared" si="284"/>
        <v>14</v>
      </c>
      <c r="V218" s="124"/>
      <c r="W218" s="124"/>
      <c r="X218" s="16"/>
      <c r="Y218" s="43"/>
      <c r="Z218" s="43"/>
    </row>
    <row r="219" ht="15.75" customHeight="1">
      <c r="A219" s="128"/>
      <c r="B219" s="128"/>
      <c r="C219" s="129" t="s">
        <v>1351</v>
      </c>
      <c r="D219" s="130"/>
      <c r="E219" s="131"/>
      <c r="F219" s="132">
        <v>9.9</v>
      </c>
      <c r="G219" s="129"/>
      <c r="H219" s="133"/>
      <c r="I219" s="132">
        <v>9.9</v>
      </c>
      <c r="J219" s="129"/>
      <c r="K219" s="133"/>
      <c r="L219" s="132">
        <v>7.1</v>
      </c>
      <c r="M219" s="129"/>
      <c r="N219" s="133"/>
      <c r="O219" s="132">
        <v>6.5</v>
      </c>
      <c r="P219" s="129"/>
      <c r="Q219" s="133"/>
      <c r="R219" s="132">
        <v>7.1</v>
      </c>
      <c r="S219" s="129"/>
      <c r="T219" s="133"/>
      <c r="U219" s="134">
        <f t="shared" ref="U219:U220" si="285">(F219+I219+L219+O219+R219)*2</f>
        <v>81</v>
      </c>
      <c r="V219" s="135">
        <v>20000.0</v>
      </c>
      <c r="W219" s="136"/>
      <c r="X219" s="137" t="s">
        <v>1352</v>
      </c>
      <c r="Y219" s="43"/>
      <c r="Z219" s="43"/>
    </row>
    <row r="220" ht="15.75" customHeight="1">
      <c r="A220" s="128"/>
      <c r="B220" s="128"/>
      <c r="C220" s="138" t="s">
        <v>1353</v>
      </c>
      <c r="D220" s="139"/>
      <c r="E220" s="140"/>
      <c r="F220" s="141">
        <v>11.9</v>
      </c>
      <c r="G220" s="138"/>
      <c r="H220" s="142"/>
      <c r="I220" s="141"/>
      <c r="J220" s="138"/>
      <c r="K220" s="142"/>
      <c r="L220" s="141">
        <v>6.5</v>
      </c>
      <c r="M220" s="138"/>
      <c r="N220" s="142"/>
      <c r="O220" s="141">
        <v>11.9</v>
      </c>
      <c r="P220" s="138"/>
      <c r="Q220" s="142"/>
      <c r="R220" s="141">
        <v>11.9</v>
      </c>
      <c r="S220" s="138"/>
      <c r="T220" s="142"/>
      <c r="U220" s="143">
        <f t="shared" si="285"/>
        <v>84.4</v>
      </c>
      <c r="V220" s="144">
        <f>(U219+U220)*V219*4/100</f>
        <v>132320</v>
      </c>
      <c r="W220" s="145"/>
      <c r="X220" s="137" t="s">
        <v>1354</v>
      </c>
      <c r="Y220" s="43"/>
      <c r="Z220" s="43"/>
    </row>
    <row r="221" ht="15.75" customHeight="1">
      <c r="A221" s="124"/>
      <c r="B221" s="124"/>
      <c r="C221" s="146" t="s">
        <v>1355</v>
      </c>
      <c r="D221" s="147"/>
      <c r="E221" s="148"/>
      <c r="F221" s="149"/>
      <c r="G221" s="146"/>
      <c r="H221" s="150"/>
      <c r="I221" s="149"/>
      <c r="J221" s="146"/>
      <c r="K221" s="150"/>
      <c r="L221" s="149"/>
      <c r="M221" s="146"/>
      <c r="N221" s="150"/>
      <c r="O221" s="149"/>
      <c r="P221" s="146"/>
      <c r="Q221" s="150"/>
      <c r="R221" s="149"/>
      <c r="S221" s="146"/>
      <c r="T221" s="150"/>
      <c r="U221" s="152">
        <f>F221+I221+L221+O221+R221</f>
        <v>0</v>
      </c>
      <c r="V221" s="153">
        <f>U221*23000</f>
        <v>0</v>
      </c>
      <c r="W221" s="21"/>
      <c r="X221" s="16"/>
      <c r="Y221" s="43"/>
      <c r="Z221" s="43"/>
    </row>
    <row r="222" ht="24.75" customHeight="1">
      <c r="A222" s="33">
        <v>44.0</v>
      </c>
      <c r="B222" s="125" t="s">
        <v>462</v>
      </c>
      <c r="C222" s="125" t="s">
        <v>1408</v>
      </c>
      <c r="D222" s="54"/>
      <c r="E222" s="36" t="s">
        <v>19</v>
      </c>
      <c r="F222" s="55" t="s">
        <v>35</v>
      </c>
      <c r="G222" s="38"/>
      <c r="H222" s="39">
        <f>G222*40/60</f>
        <v>0</v>
      </c>
      <c r="I222" s="55" t="s">
        <v>35</v>
      </c>
      <c r="J222" s="38"/>
      <c r="K222" s="39">
        <f t="shared" ref="K222:K223" si="286">J222*40/60</f>
        <v>0</v>
      </c>
      <c r="L222" s="55" t="s">
        <v>35</v>
      </c>
      <c r="M222" s="38"/>
      <c r="N222" s="39">
        <f>M222*40/60</f>
        <v>0</v>
      </c>
      <c r="O222" s="62" t="s">
        <v>463</v>
      </c>
      <c r="P222" s="63">
        <v>4.0</v>
      </c>
      <c r="Q222" s="39">
        <f t="shared" ref="Q222:Q223" si="287">P222*45/60</f>
        <v>3</v>
      </c>
      <c r="R222" s="62" t="s">
        <v>464</v>
      </c>
      <c r="S222" s="63">
        <v>4.0</v>
      </c>
      <c r="T222" s="39">
        <f t="shared" ref="T222:T223" si="288">S222*45/60</f>
        <v>3</v>
      </c>
      <c r="U222" s="40">
        <f t="shared" ref="U222:U223" si="289">G222+J222+M222+P222+S222</f>
        <v>8</v>
      </c>
      <c r="V222" s="126">
        <f>U222+U223</f>
        <v>18</v>
      </c>
      <c r="W222" s="127">
        <f>H222+H223+K222+K223+N222+N223+Q222+Q223+T222+T223</f>
        <v>13.5</v>
      </c>
      <c r="X222" s="16"/>
      <c r="Y222" s="43"/>
      <c r="Z222" s="43"/>
    </row>
    <row r="223" ht="15.75" customHeight="1">
      <c r="A223" s="128"/>
      <c r="B223" s="128"/>
      <c r="C223" s="124"/>
      <c r="D223" s="58"/>
      <c r="E223" s="47" t="s">
        <v>25</v>
      </c>
      <c r="F223" s="64" t="s">
        <v>465</v>
      </c>
      <c r="G223" s="65">
        <v>3.0</v>
      </c>
      <c r="H223" s="50">
        <f>G223*45/60</f>
        <v>2.25</v>
      </c>
      <c r="I223" s="59" t="s">
        <v>35</v>
      </c>
      <c r="J223" s="49"/>
      <c r="K223" s="50">
        <f t="shared" si="286"/>
        <v>0</v>
      </c>
      <c r="L223" s="66" t="s">
        <v>466</v>
      </c>
      <c r="M223" s="65"/>
      <c r="N223" s="50">
        <f>M223*45/60</f>
        <v>0</v>
      </c>
      <c r="O223" s="64" t="s">
        <v>467</v>
      </c>
      <c r="P223" s="65">
        <v>4.0</v>
      </c>
      <c r="Q223" s="50">
        <f t="shared" si="287"/>
        <v>3</v>
      </c>
      <c r="R223" s="64" t="s">
        <v>468</v>
      </c>
      <c r="S223" s="65">
        <v>3.0</v>
      </c>
      <c r="T223" s="50">
        <f t="shared" si="288"/>
        <v>2.25</v>
      </c>
      <c r="U223" s="51">
        <f t="shared" si="289"/>
        <v>10</v>
      </c>
      <c r="V223" s="124"/>
      <c r="W223" s="124"/>
      <c r="X223" s="16"/>
      <c r="Y223" s="43"/>
      <c r="Z223" s="43"/>
    </row>
    <row r="224" ht="15.75" customHeight="1">
      <c r="A224" s="128"/>
      <c r="B224" s="128"/>
      <c r="C224" s="129" t="s">
        <v>1351</v>
      </c>
      <c r="D224" s="130"/>
      <c r="E224" s="131"/>
      <c r="F224" s="132"/>
      <c r="G224" s="129"/>
      <c r="H224" s="133"/>
      <c r="I224" s="132"/>
      <c r="J224" s="129"/>
      <c r="K224" s="133"/>
      <c r="L224" s="132"/>
      <c r="M224" s="129"/>
      <c r="N224" s="133"/>
      <c r="O224" s="132">
        <v>12.6</v>
      </c>
      <c r="P224" s="129"/>
      <c r="Q224" s="133"/>
      <c r="R224" s="132">
        <v>14.0</v>
      </c>
      <c r="S224" s="129"/>
      <c r="T224" s="133"/>
      <c r="U224" s="134">
        <f t="shared" ref="U224:U225" si="290">(F224+I224+L224+O224+R224)*2</f>
        <v>53.2</v>
      </c>
      <c r="V224" s="135">
        <v>20000.0</v>
      </c>
      <c r="W224" s="136"/>
      <c r="X224" s="137" t="s">
        <v>1352</v>
      </c>
      <c r="Y224" s="43"/>
      <c r="Z224" s="43"/>
    </row>
    <row r="225" ht="15.75" customHeight="1">
      <c r="A225" s="128"/>
      <c r="B225" s="128"/>
      <c r="C225" s="138" t="s">
        <v>1353</v>
      </c>
      <c r="D225" s="139"/>
      <c r="E225" s="140"/>
      <c r="F225" s="141">
        <v>14.0</v>
      </c>
      <c r="G225" s="138"/>
      <c r="H225" s="142"/>
      <c r="I225" s="141"/>
      <c r="J225" s="138"/>
      <c r="K225" s="142"/>
      <c r="L225" s="141">
        <v>11.0</v>
      </c>
      <c r="M225" s="138"/>
      <c r="N225" s="142"/>
      <c r="O225" s="141">
        <v>12.6</v>
      </c>
      <c r="P225" s="138"/>
      <c r="Q225" s="142"/>
      <c r="R225" s="163">
        <v>14.0</v>
      </c>
      <c r="S225" s="138"/>
      <c r="T225" s="142"/>
      <c r="U225" s="143">
        <f t="shared" si="290"/>
        <v>103.2</v>
      </c>
      <c r="V225" s="144">
        <f>(U224+U225)*V224*4/100</f>
        <v>125120</v>
      </c>
      <c r="W225" s="145"/>
      <c r="X225" s="137" t="s">
        <v>1354</v>
      </c>
      <c r="Y225" s="43"/>
      <c r="Z225" s="43"/>
    </row>
    <row r="226" ht="15.75" customHeight="1">
      <c r="A226" s="124"/>
      <c r="B226" s="124"/>
      <c r="C226" s="146" t="s">
        <v>1355</v>
      </c>
      <c r="D226" s="147"/>
      <c r="E226" s="148"/>
      <c r="F226" s="149">
        <f>3*45/60</f>
        <v>2.25</v>
      </c>
      <c r="G226" s="146"/>
      <c r="H226" s="150"/>
      <c r="I226" s="149"/>
      <c r="J226" s="146"/>
      <c r="K226" s="150"/>
      <c r="L226" s="149"/>
      <c r="M226" s="146"/>
      <c r="N226" s="150"/>
      <c r="O226" s="149">
        <f>8*45/60</f>
        <v>6</v>
      </c>
      <c r="P226" s="146"/>
      <c r="Q226" s="150"/>
      <c r="R226" s="149">
        <f>7*45/60</f>
        <v>5.25</v>
      </c>
      <c r="S226" s="146"/>
      <c r="T226" s="150"/>
      <c r="U226" s="152">
        <f>F226+I226+L226+O226+R226</f>
        <v>13.5</v>
      </c>
      <c r="V226" s="153">
        <f>U226*23000</f>
        <v>310500</v>
      </c>
      <c r="W226" s="21"/>
      <c r="X226" s="16"/>
      <c r="Y226" s="43"/>
      <c r="Z226" s="43"/>
    </row>
    <row r="227" ht="24.75" customHeight="1">
      <c r="A227" s="33">
        <v>45.0</v>
      </c>
      <c r="B227" s="125" t="s">
        <v>469</v>
      </c>
      <c r="C227" s="125" t="s">
        <v>1409</v>
      </c>
      <c r="D227" s="54"/>
      <c r="E227" s="36" t="s">
        <v>19</v>
      </c>
      <c r="F227" s="37"/>
      <c r="G227" s="38"/>
      <c r="H227" s="39">
        <f t="shared" ref="H227:H228" si="291">G227*40/60</f>
        <v>0</v>
      </c>
      <c r="I227" s="37" t="s">
        <v>470</v>
      </c>
      <c r="J227" s="38">
        <v>3.0</v>
      </c>
      <c r="K227" s="39">
        <f t="shared" ref="K227:K228" si="292">J227*40/60</f>
        <v>2</v>
      </c>
      <c r="L227" s="37" t="s">
        <v>1410</v>
      </c>
      <c r="M227" s="38">
        <v>4.0</v>
      </c>
      <c r="N227" s="39">
        <f t="shared" ref="N227:N228" si="293">M227*40/60</f>
        <v>2.666666667</v>
      </c>
      <c r="O227" s="37" t="s">
        <v>472</v>
      </c>
      <c r="P227" s="38">
        <v>4.0</v>
      </c>
      <c r="Q227" s="39">
        <f t="shared" ref="Q227:Q228" si="294">P227*40/60</f>
        <v>2.666666667</v>
      </c>
      <c r="R227" s="37" t="s">
        <v>473</v>
      </c>
      <c r="S227" s="38">
        <v>4.0</v>
      </c>
      <c r="T227" s="39">
        <f t="shared" ref="T227:T228" si="295">S227*40/60</f>
        <v>2.666666667</v>
      </c>
      <c r="U227" s="40">
        <f t="shared" ref="U227:U228" si="296">G227+J227+M227+P227+S227</f>
        <v>15</v>
      </c>
      <c r="V227" s="126">
        <f>U227+U228</f>
        <v>32</v>
      </c>
      <c r="W227" s="127">
        <f>H227+H228+K227+K228+N227+N228+Q227+Q228+T227+T228</f>
        <v>21.33333333</v>
      </c>
      <c r="X227" s="16"/>
      <c r="Y227" s="43"/>
      <c r="Z227" s="43"/>
    </row>
    <row r="228" ht="15.75" customHeight="1">
      <c r="A228" s="128"/>
      <c r="B228" s="128"/>
      <c r="C228" s="124"/>
      <c r="D228" s="58"/>
      <c r="E228" s="47" t="s">
        <v>25</v>
      </c>
      <c r="F228" s="48" t="s">
        <v>474</v>
      </c>
      <c r="G228" s="49">
        <v>3.0</v>
      </c>
      <c r="H228" s="50">
        <f t="shared" si="291"/>
        <v>2</v>
      </c>
      <c r="I228" s="48" t="s">
        <v>475</v>
      </c>
      <c r="J228" s="49">
        <v>4.0</v>
      </c>
      <c r="K228" s="50">
        <f t="shared" si="292"/>
        <v>2.666666667</v>
      </c>
      <c r="L228" s="48" t="s">
        <v>476</v>
      </c>
      <c r="M228" s="49">
        <v>4.0</v>
      </c>
      <c r="N228" s="50">
        <f t="shared" si="293"/>
        <v>2.666666667</v>
      </c>
      <c r="O228" s="48" t="s">
        <v>477</v>
      </c>
      <c r="P228" s="49">
        <v>3.0</v>
      </c>
      <c r="Q228" s="50">
        <f t="shared" si="294"/>
        <v>2</v>
      </c>
      <c r="R228" s="48" t="s">
        <v>478</v>
      </c>
      <c r="S228" s="49">
        <v>3.0</v>
      </c>
      <c r="T228" s="50">
        <f t="shared" si="295"/>
        <v>2</v>
      </c>
      <c r="U228" s="51">
        <f t="shared" si="296"/>
        <v>17</v>
      </c>
      <c r="V228" s="124"/>
      <c r="W228" s="124"/>
      <c r="X228" s="16"/>
      <c r="Y228" s="43"/>
      <c r="Z228" s="43"/>
    </row>
    <row r="229" ht="15.75" customHeight="1">
      <c r="A229" s="128"/>
      <c r="B229" s="128"/>
      <c r="C229" s="129" t="s">
        <v>1351</v>
      </c>
      <c r="D229" s="130"/>
      <c r="E229" s="131"/>
      <c r="F229" s="132"/>
      <c r="G229" s="129"/>
      <c r="H229" s="133"/>
      <c r="I229" s="132">
        <v>9.4</v>
      </c>
      <c r="J229" s="129"/>
      <c r="K229" s="133"/>
      <c r="L229" s="132">
        <v>8.5</v>
      </c>
      <c r="M229" s="129"/>
      <c r="N229" s="133"/>
      <c r="O229" s="132">
        <v>9.4</v>
      </c>
      <c r="P229" s="129"/>
      <c r="Q229" s="133"/>
      <c r="R229" s="132">
        <v>12.1</v>
      </c>
      <c r="S229" s="129"/>
      <c r="T229" s="133"/>
      <c r="U229" s="134">
        <f t="shared" ref="U229:U230" si="297">(F229+I229+L229+O229+R229)*2</f>
        <v>78.8</v>
      </c>
      <c r="V229" s="135">
        <v>20000.0</v>
      </c>
      <c r="W229" s="136"/>
      <c r="X229" s="137" t="s">
        <v>1352</v>
      </c>
      <c r="Y229" s="43"/>
      <c r="Z229" s="43"/>
    </row>
    <row r="230" ht="15.75" customHeight="1">
      <c r="A230" s="128"/>
      <c r="B230" s="128"/>
      <c r="C230" s="138" t="s">
        <v>1353</v>
      </c>
      <c r="D230" s="139"/>
      <c r="E230" s="140"/>
      <c r="F230" s="141">
        <v>10.4</v>
      </c>
      <c r="G230" s="138"/>
      <c r="H230" s="142"/>
      <c r="I230" s="141">
        <v>10.4</v>
      </c>
      <c r="J230" s="138"/>
      <c r="K230" s="142"/>
      <c r="L230" s="141">
        <v>10.4</v>
      </c>
      <c r="M230" s="138"/>
      <c r="N230" s="142"/>
      <c r="O230" s="141">
        <v>10.4</v>
      </c>
      <c r="P230" s="138"/>
      <c r="Q230" s="142"/>
      <c r="R230" s="141">
        <v>12.0</v>
      </c>
      <c r="S230" s="138"/>
      <c r="T230" s="142"/>
      <c r="U230" s="143">
        <f t="shared" si="297"/>
        <v>107.2</v>
      </c>
      <c r="V230" s="144">
        <f>(U229+U230)*V229*4/100</f>
        <v>148800</v>
      </c>
      <c r="W230" s="145"/>
      <c r="X230" s="137" t="s">
        <v>1354</v>
      </c>
      <c r="Y230" s="43"/>
      <c r="Z230" s="43"/>
    </row>
    <row r="231" ht="15.75" customHeight="1">
      <c r="A231" s="124"/>
      <c r="B231" s="124"/>
      <c r="C231" s="146" t="s">
        <v>1355</v>
      </c>
      <c r="D231" s="147"/>
      <c r="E231" s="148"/>
      <c r="F231" s="149"/>
      <c r="G231" s="146"/>
      <c r="H231" s="150"/>
      <c r="I231" s="149"/>
      <c r="J231" s="146"/>
      <c r="K231" s="150"/>
      <c r="L231" s="149"/>
      <c r="M231" s="146"/>
      <c r="N231" s="150"/>
      <c r="O231" s="149"/>
      <c r="P231" s="146"/>
      <c r="Q231" s="150"/>
      <c r="R231" s="155">
        <f>7*40/60</f>
        <v>4.666666667</v>
      </c>
      <c r="S231" s="146"/>
      <c r="T231" s="150"/>
      <c r="U231" s="156">
        <f>F231+I231+L231+O231+R231</f>
        <v>4.666666667</v>
      </c>
      <c r="V231" s="153">
        <f>U231*23000</f>
        <v>107333.3333</v>
      </c>
      <c r="W231" s="21"/>
      <c r="X231" s="16"/>
      <c r="Y231" s="43"/>
      <c r="Z231" s="43"/>
    </row>
    <row r="232" ht="21.0" customHeight="1">
      <c r="A232" s="33">
        <v>46.0</v>
      </c>
      <c r="B232" s="125" t="s">
        <v>479</v>
      </c>
      <c r="C232" s="125" t="s">
        <v>1411</v>
      </c>
      <c r="D232" s="54"/>
      <c r="E232" s="36" t="s">
        <v>19</v>
      </c>
      <c r="F232" s="37" t="s">
        <v>480</v>
      </c>
      <c r="G232" s="38">
        <v>3.0</v>
      </c>
      <c r="H232" s="39">
        <f t="shared" ref="H232:H233" si="298">G232*40/60</f>
        <v>2</v>
      </c>
      <c r="I232" s="37" t="s">
        <v>481</v>
      </c>
      <c r="J232" s="38">
        <v>4.0</v>
      </c>
      <c r="K232" s="39">
        <f t="shared" ref="K232:K233" si="299">J232*40/60</f>
        <v>2.666666667</v>
      </c>
      <c r="L232" s="37" t="s">
        <v>482</v>
      </c>
      <c r="M232" s="38">
        <v>4.0</v>
      </c>
      <c r="N232" s="39">
        <f t="shared" ref="N232:N233" si="300">M232*40/60</f>
        <v>2.666666667</v>
      </c>
      <c r="O232" s="37" t="s">
        <v>483</v>
      </c>
      <c r="P232" s="38">
        <v>4.0</v>
      </c>
      <c r="Q232" s="39">
        <f t="shared" ref="Q232:Q233" si="301">P232*40/60</f>
        <v>2.666666667</v>
      </c>
      <c r="R232" s="37" t="s">
        <v>484</v>
      </c>
      <c r="S232" s="38">
        <v>4.0</v>
      </c>
      <c r="T232" s="39">
        <f t="shared" ref="T232:T233" si="302">S232*40/60</f>
        <v>2.666666667</v>
      </c>
      <c r="U232" s="40">
        <f t="shared" ref="U232:U233" si="303">G232+J232+M232+P232+S232</f>
        <v>19</v>
      </c>
      <c r="V232" s="126">
        <f>U232+U233</f>
        <v>38</v>
      </c>
      <c r="W232" s="127">
        <f>H232+H233+K232+K233+N232+N233+Q232+Q233+T232+T233</f>
        <v>25.33333333</v>
      </c>
      <c r="X232" s="16"/>
      <c r="Y232" s="43"/>
      <c r="Z232" s="43"/>
    </row>
    <row r="233" ht="15.75" customHeight="1">
      <c r="A233" s="128"/>
      <c r="B233" s="128"/>
      <c r="C233" s="124"/>
      <c r="D233" s="58"/>
      <c r="E233" s="47" t="s">
        <v>25</v>
      </c>
      <c r="F233" s="48" t="s">
        <v>485</v>
      </c>
      <c r="G233" s="49">
        <v>4.0</v>
      </c>
      <c r="H233" s="50">
        <f t="shared" si="298"/>
        <v>2.666666667</v>
      </c>
      <c r="I233" s="48" t="s">
        <v>1412</v>
      </c>
      <c r="J233" s="49">
        <v>4.0</v>
      </c>
      <c r="K233" s="50">
        <f t="shared" si="299"/>
        <v>2.666666667</v>
      </c>
      <c r="L233" s="48" t="s">
        <v>487</v>
      </c>
      <c r="M233" s="49">
        <v>4.0</v>
      </c>
      <c r="N233" s="50">
        <f t="shared" si="300"/>
        <v>2.666666667</v>
      </c>
      <c r="O233" s="48" t="s">
        <v>488</v>
      </c>
      <c r="P233" s="49">
        <v>3.0</v>
      </c>
      <c r="Q233" s="50">
        <f t="shared" si="301"/>
        <v>2</v>
      </c>
      <c r="R233" s="48" t="s">
        <v>1413</v>
      </c>
      <c r="S233" s="49">
        <v>4.0</v>
      </c>
      <c r="T233" s="50">
        <f t="shared" si="302"/>
        <v>2.666666667</v>
      </c>
      <c r="U233" s="51">
        <f t="shared" si="303"/>
        <v>19</v>
      </c>
      <c r="V233" s="124"/>
      <c r="W233" s="124"/>
      <c r="X233" s="16"/>
      <c r="Y233" s="43"/>
      <c r="Z233" s="43"/>
    </row>
    <row r="234" ht="15.75" customHeight="1">
      <c r="A234" s="128"/>
      <c r="B234" s="128"/>
      <c r="C234" s="129" t="s">
        <v>1351</v>
      </c>
      <c r="D234" s="130"/>
      <c r="E234" s="131"/>
      <c r="F234" s="132">
        <v>7.9</v>
      </c>
      <c r="G234" s="129"/>
      <c r="H234" s="133"/>
      <c r="I234" s="132">
        <v>12.2</v>
      </c>
      <c r="J234" s="129"/>
      <c r="K234" s="133"/>
      <c r="L234" s="132">
        <v>8.3</v>
      </c>
      <c r="M234" s="129"/>
      <c r="N234" s="133"/>
      <c r="O234" s="160">
        <v>12.2</v>
      </c>
      <c r="P234" s="129"/>
      <c r="Q234" s="133"/>
      <c r="R234" s="132">
        <v>9.2</v>
      </c>
      <c r="S234" s="129"/>
      <c r="T234" s="133"/>
      <c r="U234" s="134">
        <f t="shared" ref="U234:U235" si="304">(F234+I234+L234+O234+R234)*2</f>
        <v>99.6</v>
      </c>
      <c r="V234" s="135">
        <v>20000.0</v>
      </c>
      <c r="W234" s="136"/>
      <c r="X234" s="137" t="s">
        <v>1352</v>
      </c>
      <c r="Y234" s="43"/>
      <c r="Z234" s="43"/>
    </row>
    <row r="235" ht="15.75" customHeight="1">
      <c r="A235" s="128"/>
      <c r="B235" s="128"/>
      <c r="C235" s="138" t="s">
        <v>1353</v>
      </c>
      <c r="D235" s="139"/>
      <c r="E235" s="140"/>
      <c r="F235" s="141">
        <v>8.3</v>
      </c>
      <c r="G235" s="138"/>
      <c r="H235" s="142"/>
      <c r="I235" s="141">
        <v>19.3</v>
      </c>
      <c r="J235" s="138"/>
      <c r="K235" s="142"/>
      <c r="L235" s="163">
        <v>8.3</v>
      </c>
      <c r="M235" s="138"/>
      <c r="N235" s="142"/>
      <c r="O235" s="141">
        <v>12.2</v>
      </c>
      <c r="P235" s="138"/>
      <c r="Q235" s="142"/>
      <c r="R235" s="141">
        <v>19.3</v>
      </c>
      <c r="S235" s="138"/>
      <c r="T235" s="142"/>
      <c r="U235" s="143">
        <f t="shared" si="304"/>
        <v>134.8</v>
      </c>
      <c r="V235" s="144">
        <f>(U234+U235)*V234*4/100</f>
        <v>187520</v>
      </c>
      <c r="W235" s="145"/>
      <c r="X235" s="137" t="s">
        <v>1354</v>
      </c>
      <c r="Y235" s="43"/>
      <c r="Z235" s="43"/>
    </row>
    <row r="236" ht="15.75" customHeight="1">
      <c r="A236" s="124"/>
      <c r="B236" s="124"/>
      <c r="C236" s="146" t="s">
        <v>1355</v>
      </c>
      <c r="D236" s="147"/>
      <c r="E236" s="148"/>
      <c r="F236" s="149"/>
      <c r="G236" s="146"/>
      <c r="H236" s="150"/>
      <c r="I236" s="155">
        <f>8*40/60</f>
        <v>5.333333333</v>
      </c>
      <c r="J236" s="146"/>
      <c r="K236" s="150"/>
      <c r="L236" s="149"/>
      <c r="M236" s="146"/>
      <c r="N236" s="150"/>
      <c r="O236" s="155">
        <f>7*40/60</f>
        <v>4.666666667</v>
      </c>
      <c r="P236" s="146"/>
      <c r="Q236" s="150"/>
      <c r="R236" s="155">
        <f>4*40/60</f>
        <v>2.666666667</v>
      </c>
      <c r="S236" s="146"/>
      <c r="T236" s="150"/>
      <c r="U236" s="156">
        <f>F236+I236+L236+O236+R236</f>
        <v>12.66666667</v>
      </c>
      <c r="V236" s="153">
        <f>U236*23000</f>
        <v>291333.3333</v>
      </c>
      <c r="W236" s="21"/>
      <c r="X236" s="16"/>
      <c r="Y236" s="43"/>
      <c r="Z236" s="43"/>
    </row>
    <row r="237" ht="24.75" customHeight="1">
      <c r="A237" s="33">
        <v>47.0</v>
      </c>
      <c r="B237" s="125" t="s">
        <v>490</v>
      </c>
      <c r="C237" s="125" t="s">
        <v>1414</v>
      </c>
      <c r="D237" s="35" t="s">
        <v>18</v>
      </c>
      <c r="E237" s="36" t="s">
        <v>19</v>
      </c>
      <c r="F237" s="37" t="s">
        <v>491</v>
      </c>
      <c r="G237" s="38">
        <v>3.0</v>
      </c>
      <c r="H237" s="39">
        <f t="shared" ref="H237:H238" si="305">G237*40/60</f>
        <v>2</v>
      </c>
      <c r="I237" s="37" t="s">
        <v>492</v>
      </c>
      <c r="J237" s="38">
        <v>4.0</v>
      </c>
      <c r="K237" s="39">
        <f t="shared" ref="K237:K238" si="306">J237*40/60</f>
        <v>2.666666667</v>
      </c>
      <c r="L237" s="37" t="s">
        <v>493</v>
      </c>
      <c r="M237" s="38">
        <v>4.0</v>
      </c>
      <c r="N237" s="39">
        <f t="shared" ref="N237:N238" si="307">M237*40/60</f>
        <v>2.666666667</v>
      </c>
      <c r="O237" s="67" t="s">
        <v>494</v>
      </c>
      <c r="P237" s="68">
        <v>4.0</v>
      </c>
      <c r="Q237" s="70">
        <f t="shared" ref="Q237:Q238" si="308">P237*40/60</f>
        <v>2.666666667</v>
      </c>
      <c r="R237" s="67" t="s">
        <v>495</v>
      </c>
      <c r="S237" s="68">
        <v>4.0</v>
      </c>
      <c r="T237" s="70">
        <f t="shared" ref="T237:T238" si="309">S237*40/60</f>
        <v>2.666666667</v>
      </c>
      <c r="U237" s="40">
        <f t="shared" ref="U237:U238" si="310">G237+J237+M237+P237+S237</f>
        <v>19</v>
      </c>
      <c r="V237" s="126">
        <f>U237+U238</f>
        <v>34</v>
      </c>
      <c r="W237" s="127">
        <f>H237+H238+K237+K238+N237+N238+Q237+Q238+T237+T238</f>
        <v>22.66666667</v>
      </c>
      <c r="X237" s="16"/>
      <c r="Y237" s="43"/>
      <c r="Z237" s="43"/>
    </row>
    <row r="238" ht="15.75" customHeight="1">
      <c r="A238" s="128"/>
      <c r="B238" s="128"/>
      <c r="C238" s="124"/>
      <c r="D238" s="46">
        <v>1989.0</v>
      </c>
      <c r="E238" s="47" t="s">
        <v>25</v>
      </c>
      <c r="F238" s="76" t="s">
        <v>496</v>
      </c>
      <c r="G238" s="49">
        <v>2.0</v>
      </c>
      <c r="H238" s="50">
        <f t="shared" si="305"/>
        <v>1.333333333</v>
      </c>
      <c r="I238" s="48" t="s">
        <v>497</v>
      </c>
      <c r="J238" s="49">
        <v>4.0</v>
      </c>
      <c r="K238" s="50">
        <f t="shared" si="306"/>
        <v>2.666666667</v>
      </c>
      <c r="L238" s="48" t="s">
        <v>498</v>
      </c>
      <c r="M238" s="49">
        <v>3.0</v>
      </c>
      <c r="N238" s="50">
        <f t="shared" si="307"/>
        <v>2</v>
      </c>
      <c r="O238" s="48" t="s">
        <v>499</v>
      </c>
      <c r="P238" s="49">
        <v>3.0</v>
      </c>
      <c r="Q238" s="50">
        <f t="shared" si="308"/>
        <v>2</v>
      </c>
      <c r="R238" s="48" t="s">
        <v>500</v>
      </c>
      <c r="S238" s="49">
        <v>3.0</v>
      </c>
      <c r="T238" s="50">
        <f t="shared" si="309"/>
        <v>2</v>
      </c>
      <c r="U238" s="51">
        <f t="shared" si="310"/>
        <v>15</v>
      </c>
      <c r="V238" s="124"/>
      <c r="W238" s="124"/>
      <c r="X238" s="16"/>
      <c r="Y238" s="43"/>
      <c r="Z238" s="43"/>
    </row>
    <row r="239" ht="15.75" customHeight="1">
      <c r="A239" s="128"/>
      <c r="B239" s="128"/>
      <c r="C239" s="129" t="s">
        <v>1351</v>
      </c>
      <c r="D239" s="130"/>
      <c r="E239" s="131"/>
      <c r="F239" s="132">
        <v>4.0</v>
      </c>
      <c r="G239" s="129"/>
      <c r="H239" s="133"/>
      <c r="I239" s="132">
        <v>4.0</v>
      </c>
      <c r="J239" s="129"/>
      <c r="K239" s="133"/>
      <c r="L239" s="132">
        <v>0.6</v>
      </c>
      <c r="M239" s="129"/>
      <c r="N239" s="133"/>
      <c r="O239" s="132">
        <v>2.8</v>
      </c>
      <c r="P239" s="129"/>
      <c r="Q239" s="133"/>
      <c r="R239" s="132">
        <v>2.8</v>
      </c>
      <c r="S239" s="129"/>
      <c r="T239" s="133"/>
      <c r="U239" s="134">
        <f t="shared" ref="U239:U240" si="311">(F239+I239+L239+O239+R239)*2</f>
        <v>28.4</v>
      </c>
      <c r="V239" s="135">
        <v>20000.0</v>
      </c>
      <c r="W239" s="136"/>
      <c r="X239" s="137" t="s">
        <v>1352</v>
      </c>
      <c r="Y239" s="43"/>
      <c r="Z239" s="43"/>
    </row>
    <row r="240" ht="15.75" customHeight="1">
      <c r="A240" s="128"/>
      <c r="B240" s="128"/>
      <c r="C240" s="138" t="s">
        <v>1353</v>
      </c>
      <c r="D240" s="139"/>
      <c r="E240" s="140"/>
      <c r="F240" s="141">
        <v>2.9</v>
      </c>
      <c r="G240" s="138"/>
      <c r="H240" s="142"/>
      <c r="I240" s="141">
        <v>2.7</v>
      </c>
      <c r="J240" s="138"/>
      <c r="K240" s="142"/>
      <c r="L240" s="141">
        <v>2.8</v>
      </c>
      <c r="M240" s="138"/>
      <c r="N240" s="142"/>
      <c r="O240" s="141">
        <v>2.8</v>
      </c>
      <c r="P240" s="138"/>
      <c r="Q240" s="142"/>
      <c r="R240" s="141">
        <v>2.7</v>
      </c>
      <c r="S240" s="138"/>
      <c r="T240" s="142"/>
      <c r="U240" s="143">
        <f t="shared" si="311"/>
        <v>27.8</v>
      </c>
      <c r="V240" s="144">
        <f>(U239+U240)*V239*4/100</f>
        <v>44960</v>
      </c>
      <c r="W240" s="145"/>
      <c r="X240" s="137" t="s">
        <v>1354</v>
      </c>
      <c r="Y240" s="43"/>
      <c r="Z240" s="43"/>
    </row>
    <row r="241" ht="15.75" customHeight="1">
      <c r="A241" s="124"/>
      <c r="B241" s="124"/>
      <c r="C241" s="146" t="s">
        <v>1355</v>
      </c>
      <c r="D241" s="147"/>
      <c r="E241" s="148"/>
      <c r="F241" s="149"/>
      <c r="G241" s="146"/>
      <c r="H241" s="150"/>
      <c r="I241" s="149"/>
      <c r="J241" s="146"/>
      <c r="K241" s="150"/>
      <c r="L241" s="149"/>
      <c r="M241" s="146"/>
      <c r="N241" s="150"/>
      <c r="O241" s="149"/>
      <c r="P241" s="146"/>
      <c r="Q241" s="150"/>
      <c r="R241" s="149"/>
      <c r="S241" s="146"/>
      <c r="T241" s="150"/>
      <c r="U241" s="152">
        <f>F241+I241+L241+O241+R241</f>
        <v>0</v>
      </c>
      <c r="V241" s="153">
        <f>U241*23000</f>
        <v>0</v>
      </c>
      <c r="W241" s="21"/>
      <c r="X241" s="16"/>
      <c r="Y241" s="43"/>
      <c r="Z241" s="43"/>
    </row>
    <row r="242" ht="24.75" customHeight="1">
      <c r="A242" s="33">
        <v>48.0</v>
      </c>
      <c r="B242" s="125" t="s">
        <v>501</v>
      </c>
      <c r="C242" s="125" t="s">
        <v>1415</v>
      </c>
      <c r="D242" s="54"/>
      <c r="E242" s="36" t="s">
        <v>19</v>
      </c>
      <c r="F242" s="67"/>
      <c r="G242" s="63"/>
      <c r="H242" s="39">
        <f>G242*40/60</f>
        <v>0</v>
      </c>
      <c r="I242" s="62" t="s">
        <v>502</v>
      </c>
      <c r="J242" s="63">
        <v>4.0</v>
      </c>
      <c r="K242" s="39">
        <f t="shared" ref="K242:K243" si="312">J242*45/60</f>
        <v>3</v>
      </c>
      <c r="L242" s="62" t="s">
        <v>503</v>
      </c>
      <c r="M242" s="63">
        <v>4.0</v>
      </c>
      <c r="N242" s="39">
        <f t="shared" ref="N242:N243" si="313">M242*45/60</f>
        <v>3</v>
      </c>
      <c r="O242" s="62" t="s">
        <v>504</v>
      </c>
      <c r="P242" s="63">
        <v>4.0</v>
      </c>
      <c r="Q242" s="39">
        <f t="shared" ref="Q242:Q243" si="314">P242*45/60</f>
        <v>3</v>
      </c>
      <c r="R242" s="81" t="s">
        <v>505</v>
      </c>
      <c r="S242" s="63"/>
      <c r="T242" s="39">
        <f>S242*40/60</f>
        <v>0</v>
      </c>
      <c r="U242" s="40">
        <f t="shared" ref="U242:U243" si="315">G242+J242+M242+P242+S242</f>
        <v>12</v>
      </c>
      <c r="V242" s="126">
        <f>U242+U243</f>
        <v>30</v>
      </c>
      <c r="W242" s="127">
        <f>H242+H243+K242+K243+N242+N243+Q242+Q243+T242+T243</f>
        <v>22.5</v>
      </c>
      <c r="X242" s="16"/>
      <c r="Y242" s="43"/>
      <c r="Z242" s="43"/>
    </row>
    <row r="243" ht="15.75" customHeight="1">
      <c r="A243" s="128"/>
      <c r="B243" s="128"/>
      <c r="C243" s="124"/>
      <c r="D243" s="58"/>
      <c r="E243" s="47" t="s">
        <v>25</v>
      </c>
      <c r="F243" s="64" t="s">
        <v>1416</v>
      </c>
      <c r="G243" s="65">
        <v>4.0</v>
      </c>
      <c r="H243" s="50">
        <f>G243*45/60</f>
        <v>3</v>
      </c>
      <c r="I243" s="64" t="s">
        <v>507</v>
      </c>
      <c r="J243" s="65">
        <v>3.0</v>
      </c>
      <c r="K243" s="50">
        <f t="shared" si="312"/>
        <v>2.25</v>
      </c>
      <c r="L243" s="64" t="s">
        <v>508</v>
      </c>
      <c r="M243" s="65">
        <v>3.0</v>
      </c>
      <c r="N243" s="50">
        <f t="shared" si="313"/>
        <v>2.25</v>
      </c>
      <c r="O243" s="64" t="s">
        <v>1417</v>
      </c>
      <c r="P243" s="65">
        <v>4.0</v>
      </c>
      <c r="Q243" s="50">
        <f t="shared" si="314"/>
        <v>3</v>
      </c>
      <c r="R243" s="64" t="s">
        <v>510</v>
      </c>
      <c r="S243" s="65">
        <v>4.0</v>
      </c>
      <c r="T243" s="50">
        <f>S243*45/60</f>
        <v>3</v>
      </c>
      <c r="U243" s="51">
        <f t="shared" si="315"/>
        <v>18</v>
      </c>
      <c r="V243" s="124"/>
      <c r="W243" s="124"/>
      <c r="X243" s="16"/>
      <c r="Y243" s="43"/>
      <c r="Z243" s="43"/>
    </row>
    <row r="244" ht="15.75" customHeight="1">
      <c r="A244" s="128"/>
      <c r="B244" s="128"/>
      <c r="C244" s="129" t="s">
        <v>1351</v>
      </c>
      <c r="D244" s="130"/>
      <c r="E244" s="131"/>
      <c r="F244" s="132"/>
      <c r="G244" s="129"/>
      <c r="H244" s="133"/>
      <c r="I244" s="132">
        <v>4.1</v>
      </c>
      <c r="J244" s="129"/>
      <c r="K244" s="133"/>
      <c r="L244" s="132">
        <v>4.1</v>
      </c>
      <c r="M244" s="129"/>
      <c r="N244" s="133"/>
      <c r="O244" s="132">
        <v>4.1</v>
      </c>
      <c r="P244" s="129"/>
      <c r="Q244" s="133"/>
      <c r="R244" s="132"/>
      <c r="S244" s="129"/>
      <c r="T244" s="133"/>
      <c r="U244" s="134">
        <f t="shared" ref="U244:U245" si="316">(F244+I244+L244+O244+R244)*2</f>
        <v>24.6</v>
      </c>
      <c r="V244" s="135">
        <v>20000.0</v>
      </c>
      <c r="W244" s="136"/>
      <c r="X244" s="137" t="s">
        <v>1352</v>
      </c>
      <c r="Y244" s="43"/>
      <c r="Z244" s="43"/>
    </row>
    <row r="245" ht="15.75" customHeight="1">
      <c r="A245" s="128"/>
      <c r="B245" s="128"/>
      <c r="C245" s="138" t="s">
        <v>1353</v>
      </c>
      <c r="D245" s="139"/>
      <c r="E245" s="140"/>
      <c r="F245" s="141">
        <v>3.1</v>
      </c>
      <c r="G245" s="138"/>
      <c r="H245" s="142"/>
      <c r="I245" s="141">
        <v>1.0</v>
      </c>
      <c r="J245" s="138"/>
      <c r="K245" s="142"/>
      <c r="L245" s="141">
        <v>7.6</v>
      </c>
      <c r="M245" s="138"/>
      <c r="N245" s="142"/>
      <c r="O245" s="141">
        <v>3.1</v>
      </c>
      <c r="P245" s="138"/>
      <c r="Q245" s="142"/>
      <c r="R245" s="141">
        <v>3.7</v>
      </c>
      <c r="S245" s="138"/>
      <c r="T245" s="142"/>
      <c r="U245" s="143">
        <f t="shared" si="316"/>
        <v>37</v>
      </c>
      <c r="V245" s="144">
        <f>(U244+U245)*V244*4/100</f>
        <v>49280</v>
      </c>
      <c r="W245" s="145"/>
      <c r="X245" s="137" t="s">
        <v>1354</v>
      </c>
      <c r="Y245" s="43"/>
      <c r="Z245" s="43"/>
    </row>
    <row r="246" ht="15.75" customHeight="1">
      <c r="A246" s="124"/>
      <c r="B246" s="124"/>
      <c r="C246" s="146" t="s">
        <v>1355</v>
      </c>
      <c r="D246" s="147"/>
      <c r="E246" s="148"/>
      <c r="F246" s="149"/>
      <c r="G246" s="146"/>
      <c r="H246" s="150"/>
      <c r="I246" s="149"/>
      <c r="J246" s="146"/>
      <c r="K246" s="150"/>
      <c r="L246" s="149"/>
      <c r="M246" s="146"/>
      <c r="N246" s="150"/>
      <c r="O246" s="149"/>
      <c r="P246" s="146"/>
      <c r="Q246" s="150"/>
      <c r="R246" s="149"/>
      <c r="S246" s="146"/>
      <c r="T246" s="150"/>
      <c r="U246" s="152">
        <f>F246+I246+L246+O246+R246</f>
        <v>0</v>
      </c>
      <c r="V246" s="153">
        <f>U246*23000</f>
        <v>0</v>
      </c>
      <c r="W246" s="21"/>
      <c r="X246" s="16"/>
      <c r="Y246" s="43"/>
      <c r="Z246" s="43"/>
    </row>
    <row r="247" ht="24.75" customHeight="1">
      <c r="A247" s="33">
        <v>49.0</v>
      </c>
      <c r="B247" s="125" t="s">
        <v>511</v>
      </c>
      <c r="C247" s="125" t="s">
        <v>1418</v>
      </c>
      <c r="D247" s="54"/>
      <c r="E247" s="36" t="s">
        <v>19</v>
      </c>
      <c r="F247" s="67"/>
      <c r="G247" s="38"/>
      <c r="H247" s="39">
        <f>G247*40/60</f>
        <v>0</v>
      </c>
      <c r="I247" s="62" t="s">
        <v>512</v>
      </c>
      <c r="J247" s="63">
        <v>4.0</v>
      </c>
      <c r="K247" s="39">
        <f t="shared" ref="K247:K248" si="317">J247*45/60</f>
        <v>3</v>
      </c>
      <c r="L247" s="62" t="s">
        <v>513</v>
      </c>
      <c r="M247" s="63">
        <v>3.0</v>
      </c>
      <c r="N247" s="39">
        <f t="shared" ref="N247:N248" si="318">M247*45/60</f>
        <v>2.25</v>
      </c>
      <c r="O247" s="62" t="s">
        <v>514</v>
      </c>
      <c r="P247" s="63">
        <v>4.0</v>
      </c>
      <c r="Q247" s="39">
        <f t="shared" ref="Q247:Q248" si="319">P247*45/60</f>
        <v>3</v>
      </c>
      <c r="R247" s="62" t="s">
        <v>515</v>
      </c>
      <c r="S247" s="63">
        <v>3.0</v>
      </c>
      <c r="T247" s="39">
        <f t="shared" ref="T247:T248" si="320">S247*45/60</f>
        <v>2.25</v>
      </c>
      <c r="U247" s="40">
        <f t="shared" ref="U247:U248" si="321">G247+J247+M247+P247+S247</f>
        <v>14</v>
      </c>
      <c r="V247" s="126">
        <f>U247+U248</f>
        <v>30</v>
      </c>
      <c r="W247" s="127">
        <f>H247+H248+K247+K248+N247+N248+Q247+Q248+T247+T248</f>
        <v>22.5</v>
      </c>
      <c r="X247" s="16"/>
      <c r="Y247" s="43"/>
      <c r="Z247" s="43"/>
    </row>
    <row r="248" ht="15.75" customHeight="1">
      <c r="A248" s="128"/>
      <c r="B248" s="128"/>
      <c r="C248" s="124"/>
      <c r="D248" s="58"/>
      <c r="E248" s="47" t="s">
        <v>25</v>
      </c>
      <c r="F248" s="64" t="s">
        <v>1419</v>
      </c>
      <c r="G248" s="65">
        <v>4.0</v>
      </c>
      <c r="H248" s="50">
        <f>G248*45/60</f>
        <v>3</v>
      </c>
      <c r="I248" s="64" t="s">
        <v>517</v>
      </c>
      <c r="J248" s="65">
        <v>3.0</v>
      </c>
      <c r="K248" s="50">
        <f t="shared" si="317"/>
        <v>2.25</v>
      </c>
      <c r="L248" s="64" t="s">
        <v>518</v>
      </c>
      <c r="M248" s="65">
        <v>2.0</v>
      </c>
      <c r="N248" s="50">
        <f t="shared" si="318"/>
        <v>1.5</v>
      </c>
      <c r="O248" s="64" t="s">
        <v>1420</v>
      </c>
      <c r="P248" s="65">
        <v>4.0</v>
      </c>
      <c r="Q248" s="50">
        <f t="shared" si="319"/>
        <v>3</v>
      </c>
      <c r="R248" s="64" t="s">
        <v>520</v>
      </c>
      <c r="S248" s="65">
        <v>3.0</v>
      </c>
      <c r="T248" s="50">
        <f t="shared" si="320"/>
        <v>2.25</v>
      </c>
      <c r="U248" s="51">
        <f t="shared" si="321"/>
        <v>16</v>
      </c>
      <c r="V248" s="124"/>
      <c r="W248" s="124"/>
      <c r="X248" s="16"/>
      <c r="Y248" s="43"/>
      <c r="Z248" s="43"/>
    </row>
    <row r="249" ht="15.75" customHeight="1">
      <c r="A249" s="128"/>
      <c r="B249" s="128"/>
      <c r="C249" s="129" t="s">
        <v>1351</v>
      </c>
      <c r="D249" s="130"/>
      <c r="E249" s="131"/>
      <c r="F249" s="132"/>
      <c r="G249" s="129"/>
      <c r="H249" s="133"/>
      <c r="I249" s="132">
        <v>9.6</v>
      </c>
      <c r="J249" s="129"/>
      <c r="K249" s="133"/>
      <c r="L249" s="132">
        <v>10.2</v>
      </c>
      <c r="M249" s="129"/>
      <c r="N249" s="133"/>
      <c r="O249" s="132">
        <v>9.4</v>
      </c>
      <c r="P249" s="129"/>
      <c r="Q249" s="133"/>
      <c r="R249" s="132">
        <v>10.2</v>
      </c>
      <c r="S249" s="129"/>
      <c r="T249" s="133"/>
      <c r="U249" s="134">
        <f t="shared" ref="U249:U250" si="322">(F249+I249+L249+O249+R249)*2</f>
        <v>78.8</v>
      </c>
      <c r="V249" s="135">
        <v>20000.0</v>
      </c>
      <c r="W249" s="136"/>
      <c r="X249" s="137" t="s">
        <v>1352</v>
      </c>
      <c r="Y249" s="43"/>
      <c r="Z249" s="43"/>
    </row>
    <row r="250" ht="15.75" customHeight="1">
      <c r="A250" s="128"/>
      <c r="B250" s="128"/>
      <c r="C250" s="138" t="s">
        <v>1353</v>
      </c>
      <c r="D250" s="139"/>
      <c r="E250" s="140"/>
      <c r="F250" s="141">
        <v>13.0</v>
      </c>
      <c r="G250" s="138"/>
      <c r="H250" s="142"/>
      <c r="I250" s="141">
        <v>7.6</v>
      </c>
      <c r="J250" s="138"/>
      <c r="K250" s="142"/>
      <c r="L250" s="141">
        <v>10.8</v>
      </c>
      <c r="M250" s="138"/>
      <c r="N250" s="142"/>
      <c r="O250" s="141">
        <v>13.0</v>
      </c>
      <c r="P250" s="138"/>
      <c r="Q250" s="142"/>
      <c r="R250" s="141">
        <v>10.8</v>
      </c>
      <c r="S250" s="138"/>
      <c r="T250" s="142"/>
      <c r="U250" s="143">
        <f t="shared" si="322"/>
        <v>110.4</v>
      </c>
      <c r="V250" s="144">
        <f>(U249+U250)*V249*4/100</f>
        <v>151360</v>
      </c>
      <c r="W250" s="145"/>
      <c r="X250" s="137" t="s">
        <v>1354</v>
      </c>
      <c r="Y250" s="43"/>
      <c r="Z250" s="43"/>
    </row>
    <row r="251" ht="15.75" customHeight="1">
      <c r="A251" s="124"/>
      <c r="B251" s="124"/>
      <c r="C251" s="146" t="s">
        <v>1355</v>
      </c>
      <c r="D251" s="147"/>
      <c r="E251" s="148"/>
      <c r="F251" s="149">
        <f>4*45/60</f>
        <v>3</v>
      </c>
      <c r="G251" s="146"/>
      <c r="H251" s="150"/>
      <c r="I251" s="149"/>
      <c r="J251" s="146"/>
      <c r="K251" s="150"/>
      <c r="L251" s="149"/>
      <c r="M251" s="146"/>
      <c r="N251" s="150"/>
      <c r="O251" s="149">
        <f>4*45/60</f>
        <v>3</v>
      </c>
      <c r="P251" s="146"/>
      <c r="Q251" s="150"/>
      <c r="R251" s="149"/>
      <c r="S251" s="146"/>
      <c r="T251" s="150"/>
      <c r="U251" s="152">
        <f>F251+I251+L251+O251+R251</f>
        <v>6</v>
      </c>
      <c r="V251" s="153">
        <f>U251*23000</f>
        <v>138000</v>
      </c>
      <c r="W251" s="21"/>
      <c r="X251" s="16"/>
      <c r="Y251" s="43"/>
      <c r="Z251" s="43"/>
    </row>
    <row r="252" ht="24.75" customHeight="1">
      <c r="A252" s="33">
        <v>50.0</v>
      </c>
      <c r="B252" s="125" t="s">
        <v>521</v>
      </c>
      <c r="C252" s="157"/>
      <c r="D252" s="54"/>
      <c r="E252" s="36" t="s">
        <v>19</v>
      </c>
      <c r="F252" s="78" t="s">
        <v>522</v>
      </c>
      <c r="G252" s="79">
        <v>3.0</v>
      </c>
      <c r="H252" s="70">
        <f t="shared" ref="H252:H253" si="323">G252*45/60</f>
        <v>2.25</v>
      </c>
      <c r="I252" s="62" t="s">
        <v>523</v>
      </c>
      <c r="J252" s="63">
        <v>4.0</v>
      </c>
      <c r="K252" s="39">
        <f t="shared" ref="K252:K253" si="324">J252*45/60</f>
        <v>3</v>
      </c>
      <c r="L252" s="55" t="s">
        <v>35</v>
      </c>
      <c r="M252" s="38"/>
      <c r="N252" s="39">
        <f t="shared" ref="N252:N253" si="325">M252*40/60</f>
        <v>0</v>
      </c>
      <c r="O252" s="62" t="s">
        <v>524</v>
      </c>
      <c r="P252" s="63">
        <v>4.0</v>
      </c>
      <c r="Q252" s="39">
        <f>P252*45/60</f>
        <v>3</v>
      </c>
      <c r="R252" s="62" t="s">
        <v>525</v>
      </c>
      <c r="S252" s="63">
        <v>3.0</v>
      </c>
      <c r="T252" s="39">
        <f t="shared" ref="T252:T253" si="326">S252*45/60</f>
        <v>2.25</v>
      </c>
      <c r="U252" s="40">
        <f t="shared" ref="U252:U253" si="327">G252+J252+M252+P252+S252</f>
        <v>14</v>
      </c>
      <c r="V252" s="126">
        <f>U252+U253</f>
        <v>26</v>
      </c>
      <c r="W252" s="127">
        <f>H252+H253+K252+K253+N252+N253+Q252+Q253+T252+T253</f>
        <v>19.25</v>
      </c>
      <c r="X252" s="16"/>
      <c r="Y252" s="43"/>
      <c r="Z252" s="43"/>
    </row>
    <row r="253" ht="15.75" customHeight="1">
      <c r="A253" s="128"/>
      <c r="B253" s="128"/>
      <c r="C253" s="124"/>
      <c r="D253" s="58"/>
      <c r="E253" s="47" t="s">
        <v>25</v>
      </c>
      <c r="F253" s="64" t="s">
        <v>526</v>
      </c>
      <c r="G253" s="65">
        <v>3.0</v>
      </c>
      <c r="H253" s="50">
        <f t="shared" si="323"/>
        <v>2.25</v>
      </c>
      <c r="I253" s="64" t="s">
        <v>527</v>
      </c>
      <c r="J253" s="65">
        <v>2.0</v>
      </c>
      <c r="K253" s="50">
        <f t="shared" si="324"/>
        <v>1.5</v>
      </c>
      <c r="L253" s="59" t="s">
        <v>35</v>
      </c>
      <c r="M253" s="49"/>
      <c r="N253" s="50">
        <f t="shared" si="325"/>
        <v>0</v>
      </c>
      <c r="O253" s="64" t="s">
        <v>528</v>
      </c>
      <c r="P253" s="65">
        <v>3.0</v>
      </c>
      <c r="Q253" s="50">
        <f>P253*40/60</f>
        <v>2</v>
      </c>
      <c r="R253" s="64" t="s">
        <v>529</v>
      </c>
      <c r="S253" s="65">
        <v>4.0</v>
      </c>
      <c r="T253" s="50">
        <f t="shared" si="326"/>
        <v>3</v>
      </c>
      <c r="U253" s="51">
        <f t="shared" si="327"/>
        <v>12</v>
      </c>
      <c r="V253" s="124"/>
      <c r="W253" s="124"/>
      <c r="X253" s="16"/>
      <c r="Y253" s="43"/>
      <c r="Z253" s="43"/>
    </row>
    <row r="254" ht="15.75" customHeight="1">
      <c r="A254" s="128"/>
      <c r="B254" s="128"/>
      <c r="C254" s="129" t="s">
        <v>1351</v>
      </c>
      <c r="D254" s="130"/>
      <c r="E254" s="131"/>
      <c r="F254" s="132"/>
      <c r="G254" s="129"/>
      <c r="H254" s="133"/>
      <c r="I254" s="132"/>
      <c r="J254" s="129"/>
      <c r="K254" s="133"/>
      <c r="L254" s="132"/>
      <c r="M254" s="129"/>
      <c r="N254" s="133"/>
      <c r="O254" s="132"/>
      <c r="P254" s="129"/>
      <c r="Q254" s="133"/>
      <c r="R254" s="132"/>
      <c r="S254" s="129"/>
      <c r="T254" s="133"/>
      <c r="U254" s="134">
        <f t="shared" ref="U254:U255" si="328">(F254+I254+L254+O254+R254)*2</f>
        <v>0</v>
      </c>
      <c r="V254" s="135">
        <v>20000.0</v>
      </c>
      <c r="W254" s="136"/>
      <c r="X254" s="137" t="s">
        <v>1352</v>
      </c>
      <c r="Y254" s="43"/>
      <c r="Z254" s="43"/>
    </row>
    <row r="255" ht="15.75" customHeight="1">
      <c r="A255" s="128"/>
      <c r="B255" s="128"/>
      <c r="C255" s="138" t="s">
        <v>1353</v>
      </c>
      <c r="D255" s="139"/>
      <c r="E255" s="140"/>
      <c r="F255" s="141"/>
      <c r="G255" s="138"/>
      <c r="H255" s="142"/>
      <c r="I255" s="141"/>
      <c r="J255" s="138"/>
      <c r="K255" s="142"/>
      <c r="L255" s="141"/>
      <c r="M255" s="138"/>
      <c r="N255" s="142"/>
      <c r="O255" s="141"/>
      <c r="P255" s="138"/>
      <c r="Q255" s="142"/>
      <c r="R255" s="141"/>
      <c r="S255" s="138"/>
      <c r="T255" s="142"/>
      <c r="U255" s="143">
        <f t="shared" si="328"/>
        <v>0</v>
      </c>
      <c r="V255" s="144">
        <f>(U254+U255)*V254*4/100</f>
        <v>0</v>
      </c>
      <c r="W255" s="145"/>
      <c r="X255" s="137" t="s">
        <v>1354</v>
      </c>
      <c r="Y255" s="43"/>
      <c r="Z255" s="43"/>
    </row>
    <row r="256" ht="15.75" customHeight="1">
      <c r="A256" s="124"/>
      <c r="B256" s="124"/>
      <c r="C256" s="146" t="s">
        <v>1355</v>
      </c>
      <c r="D256" s="147"/>
      <c r="E256" s="148"/>
      <c r="F256" s="149"/>
      <c r="G256" s="146"/>
      <c r="H256" s="150"/>
      <c r="I256" s="149"/>
      <c r="J256" s="146"/>
      <c r="K256" s="150"/>
      <c r="L256" s="149"/>
      <c r="M256" s="146"/>
      <c r="N256" s="150"/>
      <c r="O256" s="149"/>
      <c r="P256" s="146"/>
      <c r="Q256" s="150"/>
      <c r="R256" s="149"/>
      <c r="S256" s="146"/>
      <c r="T256" s="150"/>
      <c r="U256" s="152">
        <f>F256+I256+L256+O256+R256</f>
        <v>0</v>
      </c>
      <c r="V256" s="153">
        <f>U256*23000</f>
        <v>0</v>
      </c>
      <c r="W256" s="21"/>
      <c r="X256" s="16"/>
      <c r="Y256" s="43"/>
      <c r="Z256" s="43"/>
    </row>
    <row r="257" ht="15.75" customHeight="1">
      <c r="A257" s="33">
        <v>51.0</v>
      </c>
      <c r="B257" s="125" t="s">
        <v>530</v>
      </c>
      <c r="C257" s="125" t="s">
        <v>1421</v>
      </c>
      <c r="D257" s="54"/>
      <c r="E257" s="36" t="s">
        <v>19</v>
      </c>
      <c r="F257" s="37" t="s">
        <v>531</v>
      </c>
      <c r="G257" s="38">
        <v>4.0</v>
      </c>
      <c r="H257" s="39">
        <f t="shared" ref="H257:H258" si="329">G257*40/60</f>
        <v>2.666666667</v>
      </c>
      <c r="I257" s="37" t="s">
        <v>532</v>
      </c>
      <c r="J257" s="38">
        <v>4.0</v>
      </c>
      <c r="K257" s="39">
        <f t="shared" ref="K257:K258" si="330">J257*40/60</f>
        <v>2.666666667</v>
      </c>
      <c r="L257" s="37" t="s">
        <v>533</v>
      </c>
      <c r="M257" s="38">
        <v>4.0</v>
      </c>
      <c r="N257" s="39">
        <f t="shared" ref="N257:N258" si="331">M257*40/60</f>
        <v>2.666666667</v>
      </c>
      <c r="O257" s="67" t="s">
        <v>534</v>
      </c>
      <c r="P257" s="68">
        <v>4.0</v>
      </c>
      <c r="Q257" s="70">
        <f t="shared" ref="Q257:Q258" si="332">P257*40/60</f>
        <v>2.666666667</v>
      </c>
      <c r="R257" s="67" t="s">
        <v>535</v>
      </c>
      <c r="S257" s="68">
        <v>4.0</v>
      </c>
      <c r="T257" s="39">
        <f t="shared" ref="T257:T258" si="333">S257*40/60</f>
        <v>2.666666667</v>
      </c>
      <c r="U257" s="40">
        <f t="shared" ref="U257:U258" si="334">G257+J257+M257+P257+S257</f>
        <v>20</v>
      </c>
      <c r="V257" s="126">
        <f>U257+U258</f>
        <v>36</v>
      </c>
      <c r="W257" s="127">
        <f>H257+H258+K257+K258+N257+N258+Q257+Q258+T257+T258</f>
        <v>24</v>
      </c>
      <c r="X257" s="16"/>
      <c r="Y257" s="43"/>
      <c r="Z257" s="43"/>
    </row>
    <row r="258" ht="15.75" customHeight="1">
      <c r="A258" s="128"/>
      <c r="B258" s="128"/>
      <c r="C258" s="124"/>
      <c r="D258" s="58"/>
      <c r="E258" s="47" t="s">
        <v>25</v>
      </c>
      <c r="F258" s="48" t="s">
        <v>536</v>
      </c>
      <c r="G258" s="49">
        <v>3.0</v>
      </c>
      <c r="H258" s="50">
        <f t="shared" si="329"/>
        <v>2</v>
      </c>
      <c r="I258" s="48" t="s">
        <v>537</v>
      </c>
      <c r="J258" s="49">
        <v>4.0</v>
      </c>
      <c r="K258" s="50">
        <f t="shared" si="330"/>
        <v>2.666666667</v>
      </c>
      <c r="L258" s="48" t="s">
        <v>538</v>
      </c>
      <c r="M258" s="49">
        <v>3.0</v>
      </c>
      <c r="N258" s="50">
        <f t="shared" si="331"/>
        <v>2</v>
      </c>
      <c r="O258" s="48" t="s">
        <v>539</v>
      </c>
      <c r="P258" s="49">
        <v>3.0</v>
      </c>
      <c r="Q258" s="50">
        <f t="shared" si="332"/>
        <v>2</v>
      </c>
      <c r="R258" s="48" t="s">
        <v>540</v>
      </c>
      <c r="S258" s="49">
        <v>3.0</v>
      </c>
      <c r="T258" s="50">
        <f t="shared" si="333"/>
        <v>2</v>
      </c>
      <c r="U258" s="51">
        <f t="shared" si="334"/>
        <v>16</v>
      </c>
      <c r="V258" s="124"/>
      <c r="W258" s="124"/>
      <c r="X258" s="16"/>
      <c r="Y258" s="43"/>
      <c r="Z258" s="43"/>
    </row>
    <row r="259" ht="15.75" customHeight="1">
      <c r="A259" s="128"/>
      <c r="B259" s="128"/>
      <c r="C259" s="129" t="s">
        <v>1351</v>
      </c>
      <c r="D259" s="130"/>
      <c r="E259" s="131"/>
      <c r="F259" s="132">
        <v>6.5</v>
      </c>
      <c r="G259" s="129"/>
      <c r="H259" s="133"/>
      <c r="I259" s="132">
        <v>8.9</v>
      </c>
      <c r="J259" s="129"/>
      <c r="K259" s="133"/>
      <c r="L259" s="132">
        <v>8.9</v>
      </c>
      <c r="M259" s="129"/>
      <c r="N259" s="133"/>
      <c r="O259" s="132">
        <v>9.5</v>
      </c>
      <c r="P259" s="129"/>
      <c r="Q259" s="133"/>
      <c r="R259" s="132">
        <v>9.5</v>
      </c>
      <c r="S259" s="129"/>
      <c r="T259" s="133"/>
      <c r="U259" s="134">
        <f t="shared" ref="U259:U260" si="335">(F259+I259+L259+O259+R259)*2</f>
        <v>86.6</v>
      </c>
      <c r="V259" s="135">
        <v>20000.0</v>
      </c>
      <c r="W259" s="136"/>
      <c r="X259" s="137" t="s">
        <v>1352</v>
      </c>
      <c r="Y259" s="43"/>
      <c r="Z259" s="43"/>
    </row>
    <row r="260" ht="15.75" customHeight="1">
      <c r="A260" s="128"/>
      <c r="B260" s="128"/>
      <c r="C260" s="138" t="s">
        <v>1353</v>
      </c>
      <c r="D260" s="139"/>
      <c r="E260" s="140"/>
      <c r="F260" s="141">
        <v>6.5</v>
      </c>
      <c r="G260" s="138"/>
      <c r="H260" s="142"/>
      <c r="I260" s="141">
        <v>1.5</v>
      </c>
      <c r="J260" s="138"/>
      <c r="K260" s="142"/>
      <c r="L260" s="141">
        <v>1.5</v>
      </c>
      <c r="M260" s="138"/>
      <c r="N260" s="142"/>
      <c r="O260" s="141">
        <v>9.5</v>
      </c>
      <c r="P260" s="138"/>
      <c r="Q260" s="142"/>
      <c r="R260" s="141">
        <v>9.5</v>
      </c>
      <c r="S260" s="138"/>
      <c r="T260" s="142"/>
      <c r="U260" s="143">
        <f t="shared" si="335"/>
        <v>57</v>
      </c>
      <c r="V260" s="144">
        <f>(U259+U260)*V259*4/100</f>
        <v>114880</v>
      </c>
      <c r="W260" s="145"/>
      <c r="X260" s="137" t="s">
        <v>1354</v>
      </c>
      <c r="Y260" s="43"/>
      <c r="Z260" s="43"/>
    </row>
    <row r="261" ht="15.75" customHeight="1">
      <c r="A261" s="124"/>
      <c r="B261" s="124"/>
      <c r="C261" s="146" t="s">
        <v>1355</v>
      </c>
      <c r="D261" s="147"/>
      <c r="E261" s="148"/>
      <c r="F261" s="149"/>
      <c r="G261" s="146"/>
      <c r="H261" s="150"/>
      <c r="I261" s="149"/>
      <c r="J261" s="146"/>
      <c r="K261" s="150"/>
      <c r="L261" s="149"/>
      <c r="M261" s="146"/>
      <c r="N261" s="150"/>
      <c r="O261" s="149"/>
      <c r="P261" s="146"/>
      <c r="Q261" s="150"/>
      <c r="R261" s="149"/>
      <c r="S261" s="146"/>
      <c r="T261" s="150"/>
      <c r="U261" s="152">
        <f>F261+I261+L261+O261+R261</f>
        <v>0</v>
      </c>
      <c r="V261" s="153">
        <f>U261*23000</f>
        <v>0</v>
      </c>
      <c r="W261" s="21"/>
      <c r="X261" s="16"/>
      <c r="Y261" s="43"/>
      <c r="Z261" s="43"/>
    </row>
    <row r="262" ht="37.5" customHeight="1">
      <c r="A262" s="33">
        <v>52.0</v>
      </c>
      <c r="B262" s="125" t="s">
        <v>541</v>
      </c>
      <c r="C262" s="125" t="s">
        <v>1422</v>
      </c>
      <c r="D262" s="35" t="s">
        <v>18</v>
      </c>
      <c r="E262" s="36" t="s">
        <v>19</v>
      </c>
      <c r="F262" s="67" t="s">
        <v>542</v>
      </c>
      <c r="G262" s="68">
        <v>3.0</v>
      </c>
      <c r="H262" s="70">
        <f t="shared" ref="H262:H263" si="336">G262*40/60</f>
        <v>2</v>
      </c>
      <c r="I262" s="67" t="s">
        <v>543</v>
      </c>
      <c r="J262" s="68">
        <v>4.0</v>
      </c>
      <c r="K262" s="70">
        <f t="shared" ref="K262:K263" si="337">J262*40/60</f>
        <v>2.666666667</v>
      </c>
      <c r="L262" s="67" t="s">
        <v>544</v>
      </c>
      <c r="M262" s="68">
        <v>4.0</v>
      </c>
      <c r="N262" s="39">
        <f t="shared" ref="N262:N263" si="338">M262*40/60</f>
        <v>2.666666667</v>
      </c>
      <c r="O262" s="67" t="s">
        <v>545</v>
      </c>
      <c r="P262" s="68">
        <v>4.0</v>
      </c>
      <c r="Q262" s="39">
        <f t="shared" ref="Q262:Q263" si="339">P262*40/60</f>
        <v>2.666666667</v>
      </c>
      <c r="R262" s="37" t="s">
        <v>546</v>
      </c>
      <c r="S262" s="38">
        <v>3.0</v>
      </c>
      <c r="T262" s="39">
        <f t="shared" ref="T262:T263" si="340">S262*40/60</f>
        <v>2</v>
      </c>
      <c r="U262" s="40">
        <f t="shared" ref="U262:U263" si="341">G262+J262+M262+P262+S262</f>
        <v>18</v>
      </c>
      <c r="V262" s="126">
        <f>U262+U263</f>
        <v>35</v>
      </c>
      <c r="W262" s="127">
        <f>H262+H263+K262+K263+N262+N263+Q262+Q263+T262+T263</f>
        <v>23.33333333</v>
      </c>
      <c r="X262" s="16"/>
      <c r="Y262" s="43"/>
      <c r="Z262" s="43"/>
    </row>
    <row r="263" ht="15.75" customHeight="1">
      <c r="A263" s="128"/>
      <c r="B263" s="128"/>
      <c r="C263" s="124"/>
      <c r="D263" s="46">
        <v>1997.0</v>
      </c>
      <c r="E263" s="47" t="s">
        <v>25</v>
      </c>
      <c r="F263" s="48" t="s">
        <v>547</v>
      </c>
      <c r="G263" s="49">
        <v>4.0</v>
      </c>
      <c r="H263" s="50">
        <f t="shared" si="336"/>
        <v>2.666666667</v>
      </c>
      <c r="I263" s="48" t="s">
        <v>1423</v>
      </c>
      <c r="J263" s="49">
        <v>3.0</v>
      </c>
      <c r="K263" s="50">
        <f t="shared" si="337"/>
        <v>2</v>
      </c>
      <c r="L263" s="48" t="s">
        <v>549</v>
      </c>
      <c r="M263" s="49">
        <v>4.0</v>
      </c>
      <c r="N263" s="50">
        <f t="shared" si="338"/>
        <v>2.666666667</v>
      </c>
      <c r="O263" s="48" t="s">
        <v>550</v>
      </c>
      <c r="P263" s="49">
        <v>3.0</v>
      </c>
      <c r="Q263" s="50">
        <f t="shared" si="339"/>
        <v>2</v>
      </c>
      <c r="R263" s="48" t="s">
        <v>551</v>
      </c>
      <c r="S263" s="49">
        <v>3.0</v>
      </c>
      <c r="T263" s="50">
        <f t="shared" si="340"/>
        <v>2</v>
      </c>
      <c r="U263" s="51">
        <f t="shared" si="341"/>
        <v>17</v>
      </c>
      <c r="V263" s="124"/>
      <c r="W263" s="124"/>
      <c r="X263" s="16"/>
      <c r="Y263" s="43"/>
      <c r="Z263" s="43"/>
    </row>
    <row r="264" ht="15.75" customHeight="1">
      <c r="A264" s="128"/>
      <c r="B264" s="128"/>
      <c r="C264" s="129" t="s">
        <v>1351</v>
      </c>
      <c r="D264" s="130"/>
      <c r="E264" s="131"/>
      <c r="F264" s="132">
        <v>13.5</v>
      </c>
      <c r="G264" s="129"/>
      <c r="H264" s="133"/>
      <c r="I264" s="132">
        <v>13.5</v>
      </c>
      <c r="J264" s="129"/>
      <c r="K264" s="133"/>
      <c r="L264" s="160">
        <v>13.5</v>
      </c>
      <c r="M264" s="129"/>
      <c r="N264" s="133"/>
      <c r="O264" s="132">
        <v>11.7</v>
      </c>
      <c r="P264" s="129"/>
      <c r="Q264" s="133"/>
      <c r="R264" s="132">
        <v>10.4</v>
      </c>
      <c r="S264" s="129"/>
      <c r="T264" s="133"/>
      <c r="U264" s="134">
        <f t="shared" ref="U264:U265" si="342">(F264+I264+L264+O264+R264)*2</f>
        <v>125.2</v>
      </c>
      <c r="V264" s="135">
        <v>20000.0</v>
      </c>
      <c r="W264" s="136"/>
      <c r="X264" s="137" t="s">
        <v>1352</v>
      </c>
      <c r="Y264" s="43"/>
      <c r="Z264" s="43"/>
    </row>
    <row r="265" ht="15.75" customHeight="1">
      <c r="A265" s="128"/>
      <c r="B265" s="128"/>
      <c r="C265" s="138" t="s">
        <v>1353</v>
      </c>
      <c r="D265" s="139"/>
      <c r="E265" s="140"/>
      <c r="F265" s="141">
        <v>18.8</v>
      </c>
      <c r="G265" s="138"/>
      <c r="H265" s="142"/>
      <c r="I265" s="141">
        <v>18.8</v>
      </c>
      <c r="J265" s="138"/>
      <c r="K265" s="142"/>
      <c r="L265" s="141">
        <v>13.5</v>
      </c>
      <c r="M265" s="138"/>
      <c r="N265" s="142"/>
      <c r="O265" s="141">
        <v>10.4</v>
      </c>
      <c r="P265" s="138"/>
      <c r="Q265" s="142"/>
      <c r="R265" s="141">
        <v>18.8</v>
      </c>
      <c r="S265" s="138"/>
      <c r="T265" s="142"/>
      <c r="U265" s="143">
        <f t="shared" si="342"/>
        <v>160.6</v>
      </c>
      <c r="V265" s="144">
        <f>(U264+U265)*V264*4/100</f>
        <v>228640</v>
      </c>
      <c r="W265" s="145"/>
      <c r="X265" s="137" t="s">
        <v>1354</v>
      </c>
      <c r="Y265" s="43"/>
      <c r="Z265" s="43"/>
    </row>
    <row r="266" ht="15.75" customHeight="1">
      <c r="A266" s="124"/>
      <c r="B266" s="124"/>
      <c r="C266" s="146" t="s">
        <v>1355</v>
      </c>
      <c r="D266" s="147"/>
      <c r="E266" s="148"/>
      <c r="F266" s="155">
        <f>7*40/60</f>
        <v>4.666666667</v>
      </c>
      <c r="G266" s="146"/>
      <c r="H266" s="150"/>
      <c r="I266" s="155">
        <f>7*40/60</f>
        <v>4.666666667</v>
      </c>
      <c r="J266" s="146"/>
      <c r="K266" s="150"/>
      <c r="L266" s="155">
        <f>8*40/60</f>
        <v>5.333333333</v>
      </c>
      <c r="M266" s="146"/>
      <c r="N266" s="150"/>
      <c r="O266" s="149"/>
      <c r="P266" s="146"/>
      <c r="Q266" s="150"/>
      <c r="R266" s="149">
        <f>3*40/60</f>
        <v>2</v>
      </c>
      <c r="S266" s="146"/>
      <c r="T266" s="150"/>
      <c r="U266" s="156">
        <f>F266+I266+L266+O266+R266</f>
        <v>16.66666667</v>
      </c>
      <c r="V266" s="153">
        <f>U266*23000</f>
        <v>383333.3333</v>
      </c>
      <c r="W266" s="21"/>
      <c r="X266" s="16"/>
      <c r="Y266" s="43"/>
      <c r="Z266" s="43"/>
    </row>
    <row r="267" ht="24.75" customHeight="1">
      <c r="A267" s="33">
        <v>53.0</v>
      </c>
      <c r="B267" s="125" t="s">
        <v>552</v>
      </c>
      <c r="C267" s="125" t="s">
        <v>1424</v>
      </c>
      <c r="D267" s="35" t="s">
        <v>18</v>
      </c>
      <c r="E267" s="36" t="s">
        <v>19</v>
      </c>
      <c r="F267" s="37" t="s">
        <v>553</v>
      </c>
      <c r="G267" s="38">
        <v>3.0</v>
      </c>
      <c r="H267" s="39">
        <f t="shared" ref="H267:H268" si="343">G267*40/60</f>
        <v>2</v>
      </c>
      <c r="I267" s="37" t="s">
        <v>554</v>
      </c>
      <c r="J267" s="38">
        <v>3.0</v>
      </c>
      <c r="K267" s="39">
        <f t="shared" ref="K267:K268" si="344">J267*40/60</f>
        <v>2</v>
      </c>
      <c r="L267" s="37" t="s">
        <v>555</v>
      </c>
      <c r="M267" s="38">
        <v>3.0</v>
      </c>
      <c r="N267" s="39">
        <f t="shared" ref="N267:N268" si="345">M267*40/60</f>
        <v>2</v>
      </c>
      <c r="O267" s="37" t="s">
        <v>556</v>
      </c>
      <c r="P267" s="38">
        <v>4.0</v>
      </c>
      <c r="Q267" s="39">
        <f t="shared" ref="Q267:Q268" si="346">P267*40/60</f>
        <v>2.666666667</v>
      </c>
      <c r="R267" s="37" t="s">
        <v>557</v>
      </c>
      <c r="S267" s="38">
        <v>4.0</v>
      </c>
      <c r="T267" s="39">
        <f t="shared" ref="T267:T268" si="347">S267*40/60</f>
        <v>2.666666667</v>
      </c>
      <c r="U267" s="40">
        <f t="shared" ref="U267:U268" si="348">G267+J267+M267+P267+S267</f>
        <v>17</v>
      </c>
      <c r="V267" s="126">
        <f>U267+U268</f>
        <v>33</v>
      </c>
      <c r="W267" s="127">
        <f>H267+H268+K267+K268+N267+N268+Q267+Q268+T267+T268</f>
        <v>22</v>
      </c>
      <c r="X267" s="16"/>
      <c r="Y267" s="43"/>
      <c r="Z267" s="43"/>
    </row>
    <row r="268" ht="15.75" customHeight="1">
      <c r="A268" s="128"/>
      <c r="B268" s="128"/>
      <c r="C268" s="124"/>
      <c r="D268" s="46">
        <v>1995.0</v>
      </c>
      <c r="E268" s="47" t="s">
        <v>25</v>
      </c>
      <c r="F268" s="48" t="s">
        <v>1425</v>
      </c>
      <c r="G268" s="49">
        <v>3.0</v>
      </c>
      <c r="H268" s="50">
        <f t="shared" si="343"/>
        <v>2</v>
      </c>
      <c r="I268" s="48" t="s">
        <v>559</v>
      </c>
      <c r="J268" s="49">
        <v>4.0</v>
      </c>
      <c r="K268" s="50">
        <f t="shared" si="344"/>
        <v>2.666666667</v>
      </c>
      <c r="L268" s="48" t="s">
        <v>560</v>
      </c>
      <c r="M268" s="49">
        <v>2.0</v>
      </c>
      <c r="N268" s="50">
        <f t="shared" si="345"/>
        <v>1.333333333</v>
      </c>
      <c r="O268" s="48" t="s">
        <v>561</v>
      </c>
      <c r="P268" s="49">
        <v>4.0</v>
      </c>
      <c r="Q268" s="50">
        <f t="shared" si="346"/>
        <v>2.666666667</v>
      </c>
      <c r="R268" s="48" t="s">
        <v>558</v>
      </c>
      <c r="S268" s="49">
        <v>3.0</v>
      </c>
      <c r="T268" s="50">
        <f t="shared" si="347"/>
        <v>2</v>
      </c>
      <c r="U268" s="51">
        <f t="shared" si="348"/>
        <v>16</v>
      </c>
      <c r="V268" s="124"/>
      <c r="W268" s="124"/>
      <c r="X268" s="16"/>
      <c r="Y268" s="43"/>
      <c r="Z268" s="43"/>
    </row>
    <row r="269" ht="15.75" customHeight="1">
      <c r="A269" s="128"/>
      <c r="B269" s="128"/>
      <c r="C269" s="129" t="s">
        <v>1351</v>
      </c>
      <c r="D269" s="130"/>
      <c r="E269" s="131"/>
      <c r="F269" s="132">
        <v>5.2</v>
      </c>
      <c r="G269" s="129"/>
      <c r="H269" s="133"/>
      <c r="I269" s="132">
        <v>5.2</v>
      </c>
      <c r="J269" s="129"/>
      <c r="K269" s="133"/>
      <c r="L269" s="132">
        <v>5.2</v>
      </c>
      <c r="M269" s="129"/>
      <c r="N269" s="133"/>
      <c r="O269" s="132">
        <v>7.7</v>
      </c>
      <c r="P269" s="129"/>
      <c r="Q269" s="133"/>
      <c r="R269" s="132">
        <v>7.7</v>
      </c>
      <c r="S269" s="129"/>
      <c r="T269" s="133"/>
      <c r="U269" s="134">
        <f t="shared" ref="U269:U270" si="349">(F269+I269+L269+O269+R269)*2</f>
        <v>62</v>
      </c>
      <c r="V269" s="135">
        <v>20000.0</v>
      </c>
      <c r="W269" s="136"/>
      <c r="X269" s="137" t="s">
        <v>1352</v>
      </c>
      <c r="Y269" s="43"/>
      <c r="Z269" s="43"/>
    </row>
    <row r="270" ht="15.75" customHeight="1">
      <c r="A270" s="128"/>
      <c r="B270" s="128"/>
      <c r="C270" s="138" t="s">
        <v>1353</v>
      </c>
      <c r="D270" s="139"/>
      <c r="E270" s="140"/>
      <c r="F270" s="141">
        <v>6.6</v>
      </c>
      <c r="G270" s="138"/>
      <c r="H270" s="142"/>
      <c r="I270" s="141">
        <v>5.2</v>
      </c>
      <c r="J270" s="138"/>
      <c r="K270" s="142"/>
      <c r="L270" s="141">
        <v>6.6</v>
      </c>
      <c r="M270" s="138"/>
      <c r="N270" s="142"/>
      <c r="O270" s="141">
        <v>5.2</v>
      </c>
      <c r="P270" s="138"/>
      <c r="Q270" s="142"/>
      <c r="R270" s="141">
        <v>7.7</v>
      </c>
      <c r="S270" s="138"/>
      <c r="T270" s="142"/>
      <c r="U270" s="143">
        <f t="shared" si="349"/>
        <v>62.6</v>
      </c>
      <c r="V270" s="144">
        <f>(U269+U270)*V269*4/100</f>
        <v>99680</v>
      </c>
      <c r="W270" s="145"/>
      <c r="X270" s="137" t="s">
        <v>1354</v>
      </c>
      <c r="Y270" s="43"/>
      <c r="Z270" s="43"/>
    </row>
    <row r="271" ht="15.75" customHeight="1">
      <c r="A271" s="124"/>
      <c r="B271" s="124"/>
      <c r="C271" s="146" t="s">
        <v>1355</v>
      </c>
      <c r="D271" s="147"/>
      <c r="E271" s="148"/>
      <c r="F271" s="149"/>
      <c r="G271" s="146"/>
      <c r="H271" s="150"/>
      <c r="I271" s="149"/>
      <c r="J271" s="146"/>
      <c r="K271" s="150"/>
      <c r="L271" s="149"/>
      <c r="M271" s="146"/>
      <c r="N271" s="150"/>
      <c r="O271" s="149"/>
      <c r="P271" s="146"/>
      <c r="Q271" s="150"/>
      <c r="R271" s="149"/>
      <c r="S271" s="146"/>
      <c r="T271" s="150"/>
      <c r="U271" s="152">
        <f>F271+I271+L271+O271+R271</f>
        <v>0</v>
      </c>
      <c r="V271" s="153">
        <f>U271*23000</f>
        <v>0</v>
      </c>
      <c r="W271" s="21"/>
      <c r="X271" s="16"/>
      <c r="Y271" s="43"/>
      <c r="Z271" s="43"/>
    </row>
    <row r="272" ht="24.75" customHeight="1">
      <c r="A272" s="33">
        <v>54.0</v>
      </c>
      <c r="B272" s="125" t="s">
        <v>562</v>
      </c>
      <c r="C272" s="125" t="s">
        <v>1426</v>
      </c>
      <c r="D272" s="35" t="s">
        <v>18</v>
      </c>
      <c r="E272" s="36" t="s">
        <v>19</v>
      </c>
      <c r="F272" s="67"/>
      <c r="G272" s="38"/>
      <c r="H272" s="39">
        <f t="shared" ref="H272:H273" si="350">G272*40/60</f>
        <v>0</v>
      </c>
      <c r="I272" s="62" t="s">
        <v>563</v>
      </c>
      <c r="J272" s="63">
        <v>4.0</v>
      </c>
      <c r="K272" s="39">
        <f>J272*45/60</f>
        <v>3</v>
      </c>
      <c r="L272" s="78" t="s">
        <v>564</v>
      </c>
      <c r="M272" s="79">
        <v>3.0</v>
      </c>
      <c r="N272" s="39">
        <f t="shared" ref="N272:N273" si="351">M272*45/60</f>
        <v>2.25</v>
      </c>
      <c r="O272" s="67" t="s">
        <v>565</v>
      </c>
      <c r="P272" s="38">
        <v>4.0</v>
      </c>
      <c r="Q272" s="39">
        <f t="shared" ref="Q272:Q273" si="352">P272*40/60</f>
        <v>2.666666667</v>
      </c>
      <c r="R272" s="81" t="s">
        <v>67</v>
      </c>
      <c r="S272" s="38"/>
      <c r="T272" s="39">
        <f t="shared" ref="T272:T273" si="353">S272*40/60</f>
        <v>0</v>
      </c>
      <c r="U272" s="40">
        <f t="shared" ref="U272:U273" si="354">G272+J272+M272+P272+S272</f>
        <v>11</v>
      </c>
      <c r="V272" s="126">
        <f>U272+U273</f>
        <v>22</v>
      </c>
      <c r="W272" s="127">
        <f>H272+H273+K272+K273+N272+N273+Q272+Q273+T272+T273</f>
        <v>15.5</v>
      </c>
      <c r="X272" s="16"/>
      <c r="Y272" s="43"/>
      <c r="Z272" s="43"/>
    </row>
    <row r="273" ht="15.75" customHeight="1">
      <c r="A273" s="128"/>
      <c r="B273" s="128"/>
      <c r="C273" s="124"/>
      <c r="D273" s="46">
        <v>1995.0</v>
      </c>
      <c r="E273" s="47" t="s">
        <v>25</v>
      </c>
      <c r="F273" s="66" t="s">
        <v>466</v>
      </c>
      <c r="G273" s="49"/>
      <c r="H273" s="50">
        <f t="shared" si="350"/>
        <v>0</v>
      </c>
      <c r="I273" s="48" t="s">
        <v>566</v>
      </c>
      <c r="J273" s="49">
        <v>4.0</v>
      </c>
      <c r="K273" s="50">
        <f>J273*40/60</f>
        <v>2.666666667</v>
      </c>
      <c r="L273" s="64" t="s">
        <v>567</v>
      </c>
      <c r="M273" s="65">
        <v>3.0</v>
      </c>
      <c r="N273" s="50">
        <f t="shared" si="351"/>
        <v>2.25</v>
      </c>
      <c r="O273" s="48" t="s">
        <v>568</v>
      </c>
      <c r="P273" s="49">
        <v>4.0</v>
      </c>
      <c r="Q273" s="50">
        <f t="shared" si="352"/>
        <v>2.666666667</v>
      </c>
      <c r="R273" s="66" t="s">
        <v>67</v>
      </c>
      <c r="S273" s="49"/>
      <c r="T273" s="50">
        <f t="shared" si="353"/>
        <v>0</v>
      </c>
      <c r="U273" s="51">
        <f t="shared" si="354"/>
        <v>11</v>
      </c>
      <c r="V273" s="124"/>
      <c r="W273" s="124"/>
      <c r="X273" s="16"/>
      <c r="Y273" s="43"/>
      <c r="Z273" s="43"/>
    </row>
    <row r="274" ht="15.75" customHeight="1">
      <c r="A274" s="128"/>
      <c r="B274" s="128"/>
      <c r="C274" s="129" t="s">
        <v>1351</v>
      </c>
      <c r="D274" s="130"/>
      <c r="E274" s="131"/>
      <c r="F274" s="132"/>
      <c r="G274" s="129"/>
      <c r="H274" s="133"/>
      <c r="I274" s="132">
        <v>1.4</v>
      </c>
      <c r="J274" s="129"/>
      <c r="K274" s="133"/>
      <c r="L274" s="132">
        <v>1.4</v>
      </c>
      <c r="M274" s="129"/>
      <c r="N274" s="133"/>
      <c r="O274" s="132">
        <v>4.4</v>
      </c>
      <c r="P274" s="129"/>
      <c r="Q274" s="133"/>
      <c r="R274" s="132">
        <v>7.4</v>
      </c>
      <c r="S274" s="129"/>
      <c r="T274" s="133"/>
      <c r="U274" s="134">
        <f t="shared" ref="U274:U275" si="355">(F274+I274+L274+O274+R274)*2</f>
        <v>29.2</v>
      </c>
      <c r="V274" s="135">
        <v>20000.0</v>
      </c>
      <c r="W274" s="136"/>
      <c r="X274" s="137" t="s">
        <v>1352</v>
      </c>
      <c r="Y274" s="43"/>
      <c r="Z274" s="43"/>
    </row>
    <row r="275" ht="15.75" customHeight="1">
      <c r="A275" s="128"/>
      <c r="B275" s="128"/>
      <c r="C275" s="138" t="s">
        <v>1353</v>
      </c>
      <c r="D275" s="139"/>
      <c r="E275" s="140"/>
      <c r="F275" s="141">
        <v>11.5</v>
      </c>
      <c r="G275" s="138"/>
      <c r="H275" s="142"/>
      <c r="I275" s="141">
        <v>10.9</v>
      </c>
      <c r="J275" s="138"/>
      <c r="K275" s="142"/>
      <c r="L275" s="141">
        <v>3.9</v>
      </c>
      <c r="M275" s="138"/>
      <c r="N275" s="142"/>
      <c r="O275" s="141">
        <v>10.9</v>
      </c>
      <c r="P275" s="138"/>
      <c r="Q275" s="142"/>
      <c r="R275" s="141">
        <v>7.4</v>
      </c>
      <c r="S275" s="138"/>
      <c r="T275" s="142"/>
      <c r="U275" s="143">
        <f t="shared" si="355"/>
        <v>89.2</v>
      </c>
      <c r="V275" s="144">
        <f>(U274+U275)*V274*4/100</f>
        <v>94720</v>
      </c>
      <c r="W275" s="145"/>
      <c r="X275" s="137" t="s">
        <v>1354</v>
      </c>
      <c r="Y275" s="43"/>
      <c r="Z275" s="43"/>
    </row>
    <row r="276" ht="15.75" customHeight="1">
      <c r="A276" s="124"/>
      <c r="B276" s="124"/>
      <c r="C276" s="146" t="s">
        <v>1355</v>
      </c>
      <c r="D276" s="147"/>
      <c r="E276" s="148"/>
      <c r="F276" s="149"/>
      <c r="G276" s="146"/>
      <c r="H276" s="150"/>
      <c r="I276" s="149"/>
      <c r="J276" s="146"/>
      <c r="K276" s="150"/>
      <c r="L276" s="149"/>
      <c r="M276" s="146"/>
      <c r="N276" s="150"/>
      <c r="O276" s="149"/>
      <c r="P276" s="146"/>
      <c r="Q276" s="150"/>
      <c r="R276" s="149"/>
      <c r="S276" s="146"/>
      <c r="T276" s="150"/>
      <c r="U276" s="152">
        <f>F276+I276+L276+O276+R276</f>
        <v>0</v>
      </c>
      <c r="V276" s="153">
        <f>U276*23000</f>
        <v>0</v>
      </c>
      <c r="W276" s="21"/>
      <c r="X276" s="16"/>
      <c r="Y276" s="43"/>
      <c r="Z276" s="43"/>
    </row>
    <row r="277" ht="24.75" customHeight="1">
      <c r="A277" s="33">
        <v>55.0</v>
      </c>
      <c r="B277" s="125" t="s">
        <v>569</v>
      </c>
      <c r="C277" s="125" t="s">
        <v>1427</v>
      </c>
      <c r="D277" s="35" t="s">
        <v>18</v>
      </c>
      <c r="E277" s="36" t="s">
        <v>19</v>
      </c>
      <c r="F277" s="37" t="s">
        <v>570</v>
      </c>
      <c r="G277" s="38">
        <v>3.0</v>
      </c>
      <c r="H277" s="39">
        <f t="shared" ref="H277:H278" si="356">G277*40/60</f>
        <v>2</v>
      </c>
      <c r="I277" s="37" t="s">
        <v>571</v>
      </c>
      <c r="J277" s="38">
        <v>4.0</v>
      </c>
      <c r="K277" s="39">
        <f t="shared" ref="K277:K278" si="357">J277*40/60</f>
        <v>2.666666667</v>
      </c>
      <c r="L277" s="37" t="s">
        <v>572</v>
      </c>
      <c r="M277" s="38">
        <v>4.0</v>
      </c>
      <c r="N277" s="39">
        <f t="shared" ref="N277:N278" si="358">M277*40/60</f>
        <v>2.666666667</v>
      </c>
      <c r="O277" s="37" t="s">
        <v>573</v>
      </c>
      <c r="P277" s="38">
        <v>4.0</v>
      </c>
      <c r="Q277" s="39">
        <f t="shared" ref="Q277:Q278" si="359">P277*40/60</f>
        <v>2.666666667</v>
      </c>
      <c r="R277" s="37" t="s">
        <v>574</v>
      </c>
      <c r="S277" s="38">
        <v>4.0</v>
      </c>
      <c r="T277" s="39">
        <f t="shared" ref="T277:T278" si="360">S277*40/60</f>
        <v>2.666666667</v>
      </c>
      <c r="U277" s="40">
        <f t="shared" ref="U277:U278" si="361">G277+J277+M277+P277+S277</f>
        <v>19</v>
      </c>
      <c r="V277" s="126">
        <f>U277+U278</f>
        <v>33</v>
      </c>
      <c r="W277" s="127">
        <f>H277+H278+K277+K278+N277+N278+Q277+Q278+T277+T278</f>
        <v>22</v>
      </c>
      <c r="X277" s="16"/>
      <c r="Y277" s="43"/>
      <c r="Z277" s="43"/>
    </row>
    <row r="278" ht="15.75" customHeight="1">
      <c r="A278" s="128"/>
      <c r="B278" s="128"/>
      <c r="C278" s="124"/>
      <c r="D278" s="46">
        <v>1995.0</v>
      </c>
      <c r="E278" s="47" t="s">
        <v>25</v>
      </c>
      <c r="F278" s="48" t="s">
        <v>575</v>
      </c>
      <c r="G278" s="49">
        <v>3.0</v>
      </c>
      <c r="H278" s="50">
        <f t="shared" si="356"/>
        <v>2</v>
      </c>
      <c r="I278" s="48" t="s">
        <v>576</v>
      </c>
      <c r="J278" s="49">
        <v>4.0</v>
      </c>
      <c r="K278" s="50">
        <f t="shared" si="357"/>
        <v>2.666666667</v>
      </c>
      <c r="L278" s="48" t="s">
        <v>577</v>
      </c>
      <c r="M278" s="49">
        <v>4.0</v>
      </c>
      <c r="N278" s="50">
        <f t="shared" si="358"/>
        <v>2.666666667</v>
      </c>
      <c r="O278" s="48" t="s">
        <v>578</v>
      </c>
      <c r="P278" s="49">
        <v>3.0</v>
      </c>
      <c r="Q278" s="50">
        <f t="shared" si="359"/>
        <v>2</v>
      </c>
      <c r="R278" s="48"/>
      <c r="S278" s="49"/>
      <c r="T278" s="50">
        <f t="shared" si="360"/>
        <v>0</v>
      </c>
      <c r="U278" s="51">
        <f t="shared" si="361"/>
        <v>14</v>
      </c>
      <c r="V278" s="124"/>
      <c r="W278" s="124"/>
      <c r="X278" s="16"/>
      <c r="Y278" s="43"/>
      <c r="Z278" s="43"/>
    </row>
    <row r="279" ht="15.75" customHeight="1">
      <c r="A279" s="128"/>
      <c r="B279" s="128"/>
      <c r="C279" s="129" t="s">
        <v>1351</v>
      </c>
      <c r="D279" s="130"/>
      <c r="E279" s="131"/>
      <c r="F279" s="132">
        <v>9.9</v>
      </c>
      <c r="G279" s="129"/>
      <c r="H279" s="133"/>
      <c r="I279" s="132">
        <v>9.6</v>
      </c>
      <c r="J279" s="129"/>
      <c r="K279" s="133"/>
      <c r="L279" s="132">
        <v>9.3</v>
      </c>
      <c r="M279" s="129"/>
      <c r="N279" s="133"/>
      <c r="O279" s="132">
        <v>12.1</v>
      </c>
      <c r="P279" s="129"/>
      <c r="Q279" s="133"/>
      <c r="R279" s="132">
        <v>9.3</v>
      </c>
      <c r="S279" s="129"/>
      <c r="T279" s="133"/>
      <c r="U279" s="134">
        <f t="shared" ref="U279:U280" si="362">(F279+I279+L279+O279+R279)*2</f>
        <v>100.4</v>
      </c>
      <c r="V279" s="135">
        <v>20000.0</v>
      </c>
      <c r="W279" s="136"/>
      <c r="X279" s="137" t="s">
        <v>1352</v>
      </c>
      <c r="Y279" s="43"/>
      <c r="Z279" s="43"/>
    </row>
    <row r="280" ht="15.75" customHeight="1">
      <c r="A280" s="128"/>
      <c r="B280" s="128"/>
      <c r="C280" s="138" t="s">
        <v>1353</v>
      </c>
      <c r="D280" s="139"/>
      <c r="E280" s="140"/>
      <c r="F280" s="141">
        <v>9.9</v>
      </c>
      <c r="G280" s="138"/>
      <c r="H280" s="142"/>
      <c r="I280" s="141">
        <v>15.8</v>
      </c>
      <c r="J280" s="138"/>
      <c r="K280" s="142"/>
      <c r="L280" s="141">
        <v>13.3</v>
      </c>
      <c r="M280" s="138"/>
      <c r="N280" s="142"/>
      <c r="O280" s="141">
        <v>12.1</v>
      </c>
      <c r="P280" s="138"/>
      <c r="Q280" s="142"/>
      <c r="R280" s="141"/>
      <c r="S280" s="138"/>
      <c r="T280" s="142"/>
      <c r="U280" s="143">
        <f t="shared" si="362"/>
        <v>102.2</v>
      </c>
      <c r="V280" s="144">
        <f>(U279+U280)*V279*4/100</f>
        <v>162080</v>
      </c>
      <c r="W280" s="145"/>
      <c r="X280" s="137" t="s">
        <v>1354</v>
      </c>
      <c r="Y280" s="43"/>
      <c r="Z280" s="43"/>
    </row>
    <row r="281" ht="15.75" customHeight="1">
      <c r="A281" s="124"/>
      <c r="B281" s="124"/>
      <c r="C281" s="146" t="s">
        <v>1355</v>
      </c>
      <c r="D281" s="147"/>
      <c r="E281" s="148"/>
      <c r="F281" s="149"/>
      <c r="G281" s="146"/>
      <c r="H281" s="150"/>
      <c r="I281" s="155">
        <f>4*40/60</f>
        <v>2.666666667</v>
      </c>
      <c r="J281" s="146"/>
      <c r="K281" s="150"/>
      <c r="L281" s="155">
        <f>4*40/60</f>
        <v>2.666666667</v>
      </c>
      <c r="M281" s="146"/>
      <c r="N281" s="150"/>
      <c r="O281" s="155">
        <f>7*40/60</f>
        <v>4.666666667</v>
      </c>
      <c r="P281" s="146"/>
      <c r="Q281" s="150"/>
      <c r="R281" s="149"/>
      <c r="S281" s="146"/>
      <c r="T281" s="150"/>
      <c r="U281" s="156">
        <f>F281+I281+L281+O281+R281</f>
        <v>10</v>
      </c>
      <c r="V281" s="153">
        <f>U281*23000</f>
        <v>230000</v>
      </c>
      <c r="W281" s="21"/>
      <c r="X281" s="16"/>
      <c r="Y281" s="43"/>
      <c r="Z281" s="43"/>
    </row>
    <row r="282" ht="24.75" customHeight="1">
      <c r="A282" s="33">
        <v>56.0</v>
      </c>
      <c r="B282" s="125" t="s">
        <v>579</v>
      </c>
      <c r="C282" s="125" t="s">
        <v>1428</v>
      </c>
      <c r="D282" s="54"/>
      <c r="E282" s="36" t="s">
        <v>19</v>
      </c>
      <c r="F282" s="81" t="s">
        <v>580</v>
      </c>
      <c r="G282" s="38"/>
      <c r="H282" s="39">
        <f>G282*40/60</f>
        <v>0</v>
      </c>
      <c r="I282" s="81" t="s">
        <v>505</v>
      </c>
      <c r="J282" s="38"/>
      <c r="K282" s="39">
        <f t="shared" ref="K282:K283" si="363">J282*40/60</f>
        <v>0</v>
      </c>
      <c r="L282" s="62" t="s">
        <v>581</v>
      </c>
      <c r="M282" s="63">
        <v>4.0</v>
      </c>
      <c r="N282" s="39">
        <f t="shared" ref="N282:N283" si="364">M282*45/60</f>
        <v>3</v>
      </c>
      <c r="O282" s="62" t="s">
        <v>582</v>
      </c>
      <c r="P282" s="63">
        <v>5.0</v>
      </c>
      <c r="Q282" s="39">
        <f t="shared" ref="Q282:Q283" si="365">P282*45/60</f>
        <v>3.75</v>
      </c>
      <c r="R282" s="81" t="s">
        <v>580</v>
      </c>
      <c r="S282" s="38"/>
      <c r="T282" s="39">
        <f>S282*40/60</f>
        <v>0</v>
      </c>
      <c r="U282" s="40">
        <f t="shared" ref="U282:U283" si="366">G282+J282+M282+P282+S282</f>
        <v>9</v>
      </c>
      <c r="V282" s="126">
        <f>U282+U283</f>
        <v>19</v>
      </c>
      <c r="W282" s="127">
        <f>H282+H283+K282+K283+N282+N283+Q282+Q283+T282+T283</f>
        <v>14.25</v>
      </c>
      <c r="X282" s="16"/>
      <c r="Y282" s="43"/>
      <c r="Z282" s="43"/>
    </row>
    <row r="283" ht="15.75" customHeight="1">
      <c r="A283" s="128"/>
      <c r="B283" s="128"/>
      <c r="C283" s="124"/>
      <c r="D283" s="58"/>
      <c r="E283" s="47" t="s">
        <v>25</v>
      </c>
      <c r="F283" s="64" t="s">
        <v>583</v>
      </c>
      <c r="G283" s="65">
        <v>2.0</v>
      </c>
      <c r="H283" s="50">
        <f>G283*45/60</f>
        <v>1.5</v>
      </c>
      <c r="I283" s="66" t="s">
        <v>505</v>
      </c>
      <c r="J283" s="65"/>
      <c r="K283" s="50">
        <f t="shared" si="363"/>
        <v>0</v>
      </c>
      <c r="L283" s="64" t="s">
        <v>584</v>
      </c>
      <c r="M283" s="65">
        <v>3.0</v>
      </c>
      <c r="N283" s="50">
        <f t="shared" si="364"/>
        <v>2.25</v>
      </c>
      <c r="O283" s="64" t="s">
        <v>585</v>
      </c>
      <c r="P283" s="65">
        <v>2.0</v>
      </c>
      <c r="Q283" s="50">
        <f t="shared" si="365"/>
        <v>1.5</v>
      </c>
      <c r="R283" s="64" t="s">
        <v>586</v>
      </c>
      <c r="S283" s="65">
        <v>3.0</v>
      </c>
      <c r="T283" s="50">
        <f>S283*45/60</f>
        <v>2.25</v>
      </c>
      <c r="U283" s="51">
        <f t="shared" si="366"/>
        <v>10</v>
      </c>
      <c r="V283" s="124"/>
      <c r="W283" s="124"/>
      <c r="X283" s="16"/>
      <c r="Y283" s="43"/>
      <c r="Z283" s="43"/>
    </row>
    <row r="284" ht="15.75" customHeight="1">
      <c r="A284" s="128"/>
      <c r="B284" s="128"/>
      <c r="C284" s="129" t="s">
        <v>1351</v>
      </c>
      <c r="D284" s="130"/>
      <c r="E284" s="131"/>
      <c r="F284" s="132">
        <v>8.6</v>
      </c>
      <c r="G284" s="129"/>
      <c r="H284" s="133"/>
      <c r="I284" s="132"/>
      <c r="J284" s="129"/>
      <c r="K284" s="133"/>
      <c r="L284" s="132">
        <v>4.7</v>
      </c>
      <c r="M284" s="129"/>
      <c r="N284" s="133"/>
      <c r="O284" s="132">
        <v>12.4</v>
      </c>
      <c r="P284" s="129"/>
      <c r="Q284" s="133"/>
      <c r="R284" s="132">
        <v>8.6</v>
      </c>
      <c r="S284" s="129"/>
      <c r="T284" s="133"/>
      <c r="U284" s="134">
        <f t="shared" ref="U284:U285" si="367">(F284+I284+L284+O284+R284)*2</f>
        <v>68.6</v>
      </c>
      <c r="V284" s="135">
        <v>20000.0</v>
      </c>
      <c r="W284" s="136"/>
      <c r="X284" s="137" t="s">
        <v>1352</v>
      </c>
      <c r="Y284" s="43"/>
      <c r="Z284" s="43"/>
    </row>
    <row r="285" ht="15.75" customHeight="1">
      <c r="A285" s="128"/>
      <c r="B285" s="128"/>
      <c r="C285" s="138" t="s">
        <v>1353</v>
      </c>
      <c r="D285" s="139"/>
      <c r="E285" s="140"/>
      <c r="F285" s="141">
        <v>13.3</v>
      </c>
      <c r="G285" s="138"/>
      <c r="H285" s="142"/>
      <c r="I285" s="141"/>
      <c r="J285" s="138"/>
      <c r="K285" s="142"/>
      <c r="L285" s="141">
        <v>13.3</v>
      </c>
      <c r="M285" s="138"/>
      <c r="N285" s="142"/>
      <c r="O285" s="141">
        <v>1.1</v>
      </c>
      <c r="P285" s="138"/>
      <c r="Q285" s="142"/>
      <c r="R285" s="141">
        <v>13.3</v>
      </c>
      <c r="S285" s="138"/>
      <c r="T285" s="142"/>
      <c r="U285" s="143">
        <f t="shared" si="367"/>
        <v>82</v>
      </c>
      <c r="V285" s="144">
        <f>(U284+U285)*V284*4/100</f>
        <v>120480</v>
      </c>
      <c r="W285" s="145"/>
      <c r="X285" s="137" t="s">
        <v>1354</v>
      </c>
      <c r="Y285" s="43"/>
      <c r="Z285" s="43"/>
    </row>
    <row r="286" ht="15.75" customHeight="1">
      <c r="A286" s="124"/>
      <c r="B286" s="124"/>
      <c r="C286" s="146" t="s">
        <v>1355</v>
      </c>
      <c r="D286" s="147"/>
      <c r="E286" s="148"/>
      <c r="F286" s="149">
        <f>2*45/60</f>
        <v>1.5</v>
      </c>
      <c r="G286" s="146"/>
      <c r="H286" s="150"/>
      <c r="I286" s="149"/>
      <c r="J286" s="146"/>
      <c r="K286" s="150"/>
      <c r="L286" s="149">
        <f>3*45/60</f>
        <v>2.25</v>
      </c>
      <c r="M286" s="146"/>
      <c r="N286" s="150"/>
      <c r="O286" s="149">
        <f>5*45/60</f>
        <v>3.75</v>
      </c>
      <c r="P286" s="146"/>
      <c r="Q286" s="150"/>
      <c r="R286" s="149">
        <f>3*45/60</f>
        <v>2.25</v>
      </c>
      <c r="S286" s="146"/>
      <c r="T286" s="150"/>
      <c r="U286" s="152">
        <f>F286+I286+L286+O286+R286</f>
        <v>9.75</v>
      </c>
      <c r="V286" s="153">
        <f>U286*23000</f>
        <v>224250</v>
      </c>
      <c r="W286" s="21"/>
      <c r="X286" s="16"/>
      <c r="Y286" s="43"/>
      <c r="Z286" s="43"/>
    </row>
    <row r="287" ht="24.75" customHeight="1">
      <c r="A287" s="33">
        <v>57.0</v>
      </c>
      <c r="B287" s="125" t="s">
        <v>587</v>
      </c>
      <c r="C287" s="125" t="s">
        <v>1429</v>
      </c>
      <c r="D287" s="54"/>
      <c r="E287" s="36" t="s">
        <v>19</v>
      </c>
      <c r="F287" s="37" t="s">
        <v>588</v>
      </c>
      <c r="G287" s="38">
        <v>2.0</v>
      </c>
      <c r="H287" s="39">
        <f t="shared" ref="H287:H288" si="368">G287*40/60</f>
        <v>1.333333333</v>
      </c>
      <c r="I287" s="37" t="s">
        <v>589</v>
      </c>
      <c r="J287" s="38">
        <v>3.0</v>
      </c>
      <c r="K287" s="39">
        <f t="shared" ref="K287:K288" si="369">J287*40/60</f>
        <v>2</v>
      </c>
      <c r="L287" s="37" t="s">
        <v>590</v>
      </c>
      <c r="M287" s="38">
        <v>4.0</v>
      </c>
      <c r="N287" s="39">
        <f t="shared" ref="N287:N288" si="370">M287*40/60</f>
        <v>2.666666667</v>
      </c>
      <c r="O287" s="37" t="s">
        <v>591</v>
      </c>
      <c r="P287" s="38">
        <v>3.0</v>
      </c>
      <c r="Q287" s="39">
        <f t="shared" ref="Q287:Q288" si="371">P287*40/60</f>
        <v>2</v>
      </c>
      <c r="R287" s="37" t="s">
        <v>592</v>
      </c>
      <c r="S287" s="38">
        <v>4.0</v>
      </c>
      <c r="T287" s="39">
        <f t="shared" ref="T287:T288" si="372">S287*40/60</f>
        <v>2.666666667</v>
      </c>
      <c r="U287" s="40">
        <f t="shared" ref="U287:U288" si="373">G287+J287+M287+P287+S287</f>
        <v>16</v>
      </c>
      <c r="V287" s="126">
        <f>U287+U288</f>
        <v>34</v>
      </c>
      <c r="W287" s="127">
        <f>H287+H288+K287+K288+N287+N288+Q287+Q288+T287+T288</f>
        <v>22.66666667</v>
      </c>
      <c r="X287" s="74" t="s">
        <v>178</v>
      </c>
      <c r="Y287" s="43"/>
      <c r="Z287" s="43"/>
    </row>
    <row r="288" ht="15.75" customHeight="1">
      <c r="A288" s="128"/>
      <c r="B288" s="128"/>
      <c r="C288" s="124"/>
      <c r="D288" s="58"/>
      <c r="E288" s="47" t="s">
        <v>25</v>
      </c>
      <c r="F288" s="48" t="s">
        <v>593</v>
      </c>
      <c r="G288" s="49">
        <v>3.0</v>
      </c>
      <c r="H288" s="50">
        <f t="shared" si="368"/>
        <v>2</v>
      </c>
      <c r="I288" s="48" t="s">
        <v>594</v>
      </c>
      <c r="J288" s="49">
        <v>4.0</v>
      </c>
      <c r="K288" s="50">
        <f t="shared" si="369"/>
        <v>2.666666667</v>
      </c>
      <c r="L288" s="48" t="s">
        <v>595</v>
      </c>
      <c r="M288" s="49">
        <v>3.0</v>
      </c>
      <c r="N288" s="50">
        <f t="shared" si="370"/>
        <v>2</v>
      </c>
      <c r="O288" s="48" t="s">
        <v>596</v>
      </c>
      <c r="P288" s="49">
        <v>4.0</v>
      </c>
      <c r="Q288" s="50">
        <f t="shared" si="371"/>
        <v>2.666666667</v>
      </c>
      <c r="R288" s="48" t="s">
        <v>597</v>
      </c>
      <c r="S288" s="49">
        <v>4.0</v>
      </c>
      <c r="T288" s="50">
        <f t="shared" si="372"/>
        <v>2.666666667</v>
      </c>
      <c r="U288" s="51">
        <f t="shared" si="373"/>
        <v>18</v>
      </c>
      <c r="V288" s="124"/>
      <c r="W288" s="124"/>
      <c r="X288" s="16"/>
      <c r="Y288" s="43"/>
      <c r="Z288" s="43"/>
    </row>
    <row r="289" ht="15.75" customHeight="1">
      <c r="A289" s="128"/>
      <c r="B289" s="128"/>
      <c r="C289" s="129" t="s">
        <v>1351</v>
      </c>
      <c r="D289" s="130"/>
      <c r="E289" s="131"/>
      <c r="F289" s="132">
        <v>10.6</v>
      </c>
      <c r="G289" s="129"/>
      <c r="H289" s="133"/>
      <c r="I289" s="160">
        <v>10.6</v>
      </c>
      <c r="J289" s="129"/>
      <c r="K289" s="133"/>
      <c r="L289" s="132">
        <v>10.6</v>
      </c>
      <c r="M289" s="129"/>
      <c r="N289" s="133"/>
      <c r="O289" s="132">
        <v>19.4</v>
      </c>
      <c r="P289" s="129"/>
      <c r="Q289" s="133"/>
      <c r="R289" s="132">
        <v>10.8</v>
      </c>
      <c r="S289" s="129"/>
      <c r="T289" s="133"/>
      <c r="U289" s="134">
        <f t="shared" ref="U289:U290" si="374">(F289+I289+L289+O289+R289)*2</f>
        <v>124</v>
      </c>
      <c r="V289" s="135">
        <v>20000.0</v>
      </c>
      <c r="W289" s="136"/>
      <c r="X289" s="137" t="s">
        <v>1352</v>
      </c>
      <c r="Y289" s="43"/>
      <c r="Z289" s="43"/>
    </row>
    <row r="290" ht="15.75" customHeight="1">
      <c r="A290" s="128"/>
      <c r="B290" s="128"/>
      <c r="C290" s="138" t="s">
        <v>1353</v>
      </c>
      <c r="D290" s="139"/>
      <c r="E290" s="140"/>
      <c r="F290" s="141">
        <v>11.8</v>
      </c>
      <c r="G290" s="138"/>
      <c r="H290" s="142"/>
      <c r="I290" s="141">
        <v>10.6</v>
      </c>
      <c r="J290" s="138"/>
      <c r="K290" s="142"/>
      <c r="L290" s="141">
        <v>15.7</v>
      </c>
      <c r="M290" s="138"/>
      <c r="N290" s="142"/>
      <c r="O290" s="141">
        <v>15.7</v>
      </c>
      <c r="P290" s="138"/>
      <c r="Q290" s="142"/>
      <c r="R290" s="141">
        <v>10.8</v>
      </c>
      <c r="S290" s="138"/>
      <c r="T290" s="142"/>
      <c r="U290" s="143">
        <f t="shared" si="374"/>
        <v>129.2</v>
      </c>
      <c r="V290" s="144">
        <f>(U289+U290)*V289*4/100</f>
        <v>202560</v>
      </c>
      <c r="W290" s="145"/>
      <c r="X290" s="137" t="s">
        <v>1354</v>
      </c>
      <c r="Y290" s="43"/>
      <c r="Z290" s="43"/>
    </row>
    <row r="291" ht="15.75" customHeight="1">
      <c r="A291" s="124"/>
      <c r="B291" s="124"/>
      <c r="C291" s="146" t="s">
        <v>1355</v>
      </c>
      <c r="D291" s="147"/>
      <c r="E291" s="148"/>
      <c r="F291" s="149"/>
      <c r="G291" s="146"/>
      <c r="H291" s="150"/>
      <c r="I291" s="149"/>
      <c r="J291" s="146"/>
      <c r="K291" s="150"/>
      <c r="L291" s="149">
        <f>3*40/60</f>
        <v>2</v>
      </c>
      <c r="M291" s="146"/>
      <c r="N291" s="150"/>
      <c r="O291" s="155">
        <f>7*40/60</f>
        <v>4.666666667</v>
      </c>
      <c r="P291" s="146"/>
      <c r="Q291" s="150"/>
      <c r="R291" s="149"/>
      <c r="S291" s="146"/>
      <c r="T291" s="150"/>
      <c r="U291" s="156">
        <f>F291+I291+L291+O291+R291</f>
        <v>6.666666667</v>
      </c>
      <c r="V291" s="153">
        <f>U291*23000</f>
        <v>153333.3333</v>
      </c>
      <c r="W291" s="21"/>
      <c r="X291" s="16"/>
      <c r="Y291" s="43"/>
      <c r="Z291" s="43"/>
    </row>
    <row r="292" ht="24.75" customHeight="1">
      <c r="A292" s="33">
        <v>58.0</v>
      </c>
      <c r="B292" s="125" t="s">
        <v>598</v>
      </c>
      <c r="C292" s="125" t="s">
        <v>1430</v>
      </c>
      <c r="D292" s="54"/>
      <c r="E292" s="36" t="s">
        <v>19</v>
      </c>
      <c r="F292" s="67" t="s">
        <v>599</v>
      </c>
      <c r="G292" s="68">
        <v>3.0</v>
      </c>
      <c r="H292" s="39">
        <f t="shared" ref="H292:H293" si="375">G292*40/60</f>
        <v>2</v>
      </c>
      <c r="I292" s="67" t="s">
        <v>600</v>
      </c>
      <c r="J292" s="68">
        <v>4.0</v>
      </c>
      <c r="K292" s="39">
        <f t="shared" ref="K292:K293" si="376">J292*40/60</f>
        <v>2.666666667</v>
      </c>
      <c r="L292" s="37" t="s">
        <v>601</v>
      </c>
      <c r="M292" s="38">
        <v>3.0</v>
      </c>
      <c r="N292" s="39">
        <f t="shared" ref="N292:N293" si="377">M292*40/60</f>
        <v>2</v>
      </c>
      <c r="O292" s="37" t="s">
        <v>602</v>
      </c>
      <c r="P292" s="38">
        <v>4.0</v>
      </c>
      <c r="Q292" s="39">
        <f t="shared" ref="Q292:Q293" si="378">P292*40/60</f>
        <v>2.666666667</v>
      </c>
      <c r="R292" s="37" t="s">
        <v>603</v>
      </c>
      <c r="S292" s="38">
        <v>4.0</v>
      </c>
      <c r="T292" s="39">
        <f t="shared" ref="T292:T293" si="379">S292*40/60</f>
        <v>2.666666667</v>
      </c>
      <c r="U292" s="40">
        <f t="shared" ref="U292:U293" si="380">G292+J292+M292+P292+S292</f>
        <v>18</v>
      </c>
      <c r="V292" s="126">
        <f>U292+U293</f>
        <v>35</v>
      </c>
      <c r="W292" s="127">
        <f>H292+H293+K292+K293+N292+N293+Q292+Q293+T292+T293</f>
        <v>23.33333333</v>
      </c>
      <c r="X292" s="16"/>
      <c r="Y292" s="43"/>
      <c r="Z292" s="43"/>
    </row>
    <row r="293" ht="15.75" customHeight="1">
      <c r="A293" s="128"/>
      <c r="B293" s="128"/>
      <c r="C293" s="124"/>
      <c r="D293" s="58"/>
      <c r="E293" s="47" t="s">
        <v>25</v>
      </c>
      <c r="F293" s="48" t="s">
        <v>604</v>
      </c>
      <c r="G293" s="49">
        <v>3.0</v>
      </c>
      <c r="H293" s="50">
        <f t="shared" si="375"/>
        <v>2</v>
      </c>
      <c r="I293" s="48" t="s">
        <v>605</v>
      </c>
      <c r="J293" s="49">
        <v>4.0</v>
      </c>
      <c r="K293" s="50">
        <f t="shared" si="376"/>
        <v>2.666666667</v>
      </c>
      <c r="L293" s="48" t="s">
        <v>606</v>
      </c>
      <c r="M293" s="49">
        <v>4.0</v>
      </c>
      <c r="N293" s="50">
        <f t="shared" si="377"/>
        <v>2.666666667</v>
      </c>
      <c r="O293" s="48" t="s">
        <v>607</v>
      </c>
      <c r="P293" s="49">
        <v>4.0</v>
      </c>
      <c r="Q293" s="50">
        <f t="shared" si="378"/>
        <v>2.666666667</v>
      </c>
      <c r="R293" s="48" t="s">
        <v>608</v>
      </c>
      <c r="S293" s="49">
        <v>2.0</v>
      </c>
      <c r="T293" s="50">
        <f t="shared" si="379"/>
        <v>1.333333333</v>
      </c>
      <c r="U293" s="51">
        <f t="shared" si="380"/>
        <v>17</v>
      </c>
      <c r="V293" s="124"/>
      <c r="W293" s="124"/>
      <c r="X293" s="16"/>
      <c r="Y293" s="43"/>
      <c r="Z293" s="43"/>
    </row>
    <row r="294" ht="15.75" customHeight="1">
      <c r="A294" s="128"/>
      <c r="B294" s="128"/>
      <c r="C294" s="129" t="s">
        <v>1351</v>
      </c>
      <c r="D294" s="130"/>
      <c r="E294" s="131"/>
      <c r="F294" s="132">
        <v>5.7</v>
      </c>
      <c r="G294" s="129"/>
      <c r="H294" s="133"/>
      <c r="I294" s="132">
        <v>7.0</v>
      </c>
      <c r="J294" s="129"/>
      <c r="K294" s="133"/>
      <c r="L294" s="132">
        <v>7.9</v>
      </c>
      <c r="M294" s="129"/>
      <c r="N294" s="133"/>
      <c r="O294" s="132">
        <v>7.9</v>
      </c>
      <c r="P294" s="129"/>
      <c r="Q294" s="133"/>
      <c r="R294" s="132">
        <v>5.7</v>
      </c>
      <c r="S294" s="129"/>
      <c r="T294" s="133"/>
      <c r="U294" s="134">
        <f t="shared" ref="U294:U295" si="381">(F294+I294+L294+O294+R294)*2</f>
        <v>68.4</v>
      </c>
      <c r="V294" s="135">
        <v>20000.0</v>
      </c>
      <c r="W294" s="136"/>
      <c r="X294" s="137" t="s">
        <v>1352</v>
      </c>
      <c r="Y294" s="43"/>
      <c r="Z294" s="43"/>
    </row>
    <row r="295" ht="15.75" customHeight="1">
      <c r="A295" s="128"/>
      <c r="B295" s="128"/>
      <c r="C295" s="138" t="s">
        <v>1353</v>
      </c>
      <c r="D295" s="139"/>
      <c r="E295" s="140"/>
      <c r="F295" s="141">
        <v>4.1</v>
      </c>
      <c r="G295" s="138"/>
      <c r="H295" s="142"/>
      <c r="I295" s="141">
        <v>4.1</v>
      </c>
      <c r="J295" s="138"/>
      <c r="K295" s="142"/>
      <c r="L295" s="141">
        <v>12.3</v>
      </c>
      <c r="M295" s="138"/>
      <c r="N295" s="142"/>
      <c r="O295" s="141">
        <v>12.3</v>
      </c>
      <c r="P295" s="138"/>
      <c r="Q295" s="142"/>
      <c r="R295" s="141">
        <v>13.4</v>
      </c>
      <c r="S295" s="138"/>
      <c r="T295" s="142"/>
      <c r="U295" s="143">
        <f t="shared" si="381"/>
        <v>92.4</v>
      </c>
      <c r="V295" s="144">
        <f>(U294+U295)*V294*4/100</f>
        <v>128640</v>
      </c>
      <c r="W295" s="145"/>
      <c r="X295" s="137" t="s">
        <v>1354</v>
      </c>
      <c r="Y295" s="43"/>
      <c r="Z295" s="43"/>
    </row>
    <row r="296" ht="15.75" customHeight="1">
      <c r="A296" s="124"/>
      <c r="B296" s="124"/>
      <c r="C296" s="146" t="s">
        <v>1355</v>
      </c>
      <c r="D296" s="147"/>
      <c r="E296" s="148"/>
      <c r="F296" s="149"/>
      <c r="G296" s="146"/>
      <c r="H296" s="150"/>
      <c r="I296" s="149"/>
      <c r="J296" s="146"/>
      <c r="K296" s="150"/>
      <c r="L296" s="155">
        <f>4*40/60</f>
        <v>2.666666667</v>
      </c>
      <c r="M296" s="146"/>
      <c r="N296" s="150"/>
      <c r="O296" s="155">
        <f>4*40/60</f>
        <v>2.666666667</v>
      </c>
      <c r="P296" s="146"/>
      <c r="Q296" s="150"/>
      <c r="R296" s="155">
        <f>2*40/60</f>
        <v>1.333333333</v>
      </c>
      <c r="S296" s="146"/>
      <c r="T296" s="150"/>
      <c r="U296" s="156">
        <f>F296+I296+L296+O296+R296</f>
        <v>6.666666667</v>
      </c>
      <c r="V296" s="153">
        <f>U296*23000</f>
        <v>153333.3333</v>
      </c>
      <c r="W296" s="21"/>
      <c r="X296" s="16"/>
      <c r="Y296" s="43"/>
      <c r="Z296" s="43"/>
    </row>
    <row r="297" ht="15.75" customHeight="1">
      <c r="A297" s="33">
        <v>59.0</v>
      </c>
      <c r="B297" s="125" t="s">
        <v>609</v>
      </c>
      <c r="C297" s="125" t="s">
        <v>1431</v>
      </c>
      <c r="D297" s="54"/>
      <c r="E297" s="36" t="s">
        <v>19</v>
      </c>
      <c r="F297" s="37"/>
      <c r="G297" s="38"/>
      <c r="H297" s="39">
        <f t="shared" ref="H297:H298" si="382">G297*40/60</f>
        <v>0</v>
      </c>
      <c r="I297" s="37" t="s">
        <v>1432</v>
      </c>
      <c r="J297" s="38">
        <v>4.0</v>
      </c>
      <c r="K297" s="39">
        <f t="shared" ref="K297:K298" si="383">J297*40/60</f>
        <v>2.666666667</v>
      </c>
      <c r="L297" s="37" t="s">
        <v>611</v>
      </c>
      <c r="M297" s="38">
        <v>4.0</v>
      </c>
      <c r="N297" s="39">
        <f t="shared" ref="N297:N298" si="384">M297*40/60</f>
        <v>2.666666667</v>
      </c>
      <c r="O297" s="37" t="s">
        <v>612</v>
      </c>
      <c r="P297" s="38">
        <v>2.0</v>
      </c>
      <c r="Q297" s="39">
        <f t="shared" ref="Q297:Q298" si="385">P297*40/60</f>
        <v>1.333333333</v>
      </c>
      <c r="R297" s="37" t="s">
        <v>613</v>
      </c>
      <c r="S297" s="38">
        <v>4.0</v>
      </c>
      <c r="T297" s="39">
        <f t="shared" ref="T297:T298" si="386">S297*40/60</f>
        <v>2.666666667</v>
      </c>
      <c r="U297" s="40">
        <f t="shared" ref="U297:U298" si="387">G297+J297+M297+P297+S297</f>
        <v>14</v>
      </c>
      <c r="V297" s="126">
        <f>U297+U298</f>
        <v>29</v>
      </c>
      <c r="W297" s="127">
        <f>H297+H298+K297+K298+N297+N298+Q297+Q298+T297+T298</f>
        <v>19.33333333</v>
      </c>
      <c r="X297" s="16"/>
      <c r="Y297" s="43"/>
      <c r="Z297" s="43"/>
    </row>
    <row r="298" ht="15.75" customHeight="1">
      <c r="A298" s="128"/>
      <c r="B298" s="128"/>
      <c r="C298" s="124"/>
      <c r="D298" s="58"/>
      <c r="E298" s="47" t="s">
        <v>25</v>
      </c>
      <c r="F298" s="48" t="s">
        <v>614</v>
      </c>
      <c r="G298" s="49">
        <v>4.0</v>
      </c>
      <c r="H298" s="50">
        <f t="shared" si="382"/>
        <v>2.666666667</v>
      </c>
      <c r="I298" s="48" t="s">
        <v>1433</v>
      </c>
      <c r="J298" s="49">
        <v>3.0</v>
      </c>
      <c r="K298" s="50">
        <f t="shared" si="383"/>
        <v>2</v>
      </c>
      <c r="L298" s="82" t="s">
        <v>1434</v>
      </c>
      <c r="M298" s="49">
        <v>2.0</v>
      </c>
      <c r="N298" s="50">
        <f t="shared" si="384"/>
        <v>1.333333333</v>
      </c>
      <c r="O298" s="48" t="s">
        <v>617</v>
      </c>
      <c r="P298" s="49">
        <v>3.0</v>
      </c>
      <c r="Q298" s="50">
        <f t="shared" si="385"/>
        <v>2</v>
      </c>
      <c r="R298" s="48" t="s">
        <v>618</v>
      </c>
      <c r="S298" s="49">
        <v>3.0</v>
      </c>
      <c r="T298" s="50">
        <f t="shared" si="386"/>
        <v>2</v>
      </c>
      <c r="U298" s="51">
        <f t="shared" si="387"/>
        <v>15</v>
      </c>
      <c r="V298" s="124"/>
      <c r="W298" s="124"/>
      <c r="X298" s="16"/>
      <c r="Y298" s="43"/>
      <c r="Z298" s="43"/>
    </row>
    <row r="299" ht="15.75" customHeight="1">
      <c r="A299" s="128"/>
      <c r="B299" s="128"/>
      <c r="C299" s="129" t="s">
        <v>1351</v>
      </c>
      <c r="D299" s="130"/>
      <c r="E299" s="131"/>
      <c r="F299" s="132"/>
      <c r="G299" s="129"/>
      <c r="H299" s="133"/>
      <c r="I299" s="132">
        <v>3.0</v>
      </c>
      <c r="J299" s="129"/>
      <c r="K299" s="133"/>
      <c r="L299" s="132">
        <v>2.5</v>
      </c>
      <c r="M299" s="129"/>
      <c r="N299" s="133"/>
      <c r="O299" s="132">
        <v>10.3</v>
      </c>
      <c r="P299" s="129"/>
      <c r="Q299" s="133"/>
      <c r="R299" s="132">
        <v>2.5</v>
      </c>
      <c r="S299" s="129"/>
      <c r="T299" s="133"/>
      <c r="U299" s="134">
        <f t="shared" ref="U299:U300" si="388">(F299+I299+L299+O299+R299)*2</f>
        <v>36.6</v>
      </c>
      <c r="V299" s="135">
        <v>20000.0</v>
      </c>
      <c r="W299" s="136"/>
      <c r="X299" s="137" t="s">
        <v>1352</v>
      </c>
      <c r="Y299" s="43"/>
      <c r="Z299" s="43"/>
    </row>
    <row r="300" ht="15.75" customHeight="1">
      <c r="A300" s="128"/>
      <c r="B300" s="128"/>
      <c r="C300" s="138" t="s">
        <v>1353</v>
      </c>
      <c r="D300" s="139"/>
      <c r="E300" s="140"/>
      <c r="F300" s="141">
        <v>4.2</v>
      </c>
      <c r="G300" s="138"/>
      <c r="H300" s="142"/>
      <c r="I300" s="141">
        <v>3.0</v>
      </c>
      <c r="J300" s="138"/>
      <c r="K300" s="142"/>
      <c r="L300" s="141">
        <v>5.6</v>
      </c>
      <c r="M300" s="138"/>
      <c r="N300" s="142"/>
      <c r="O300" s="141">
        <v>10.3</v>
      </c>
      <c r="P300" s="138"/>
      <c r="Q300" s="142"/>
      <c r="R300" s="141">
        <v>4.2</v>
      </c>
      <c r="S300" s="138"/>
      <c r="T300" s="142"/>
      <c r="U300" s="143">
        <f t="shared" si="388"/>
        <v>54.6</v>
      </c>
      <c r="V300" s="144">
        <f>(U299+U300)*V299*4/100</f>
        <v>72960</v>
      </c>
      <c r="W300" s="145"/>
      <c r="X300" s="137" t="s">
        <v>1354</v>
      </c>
      <c r="Y300" s="43"/>
      <c r="Z300" s="43"/>
    </row>
    <row r="301" ht="15.75" customHeight="1">
      <c r="A301" s="124"/>
      <c r="B301" s="124"/>
      <c r="C301" s="146" t="s">
        <v>1355</v>
      </c>
      <c r="D301" s="147"/>
      <c r="E301" s="148"/>
      <c r="F301" s="149"/>
      <c r="G301" s="146"/>
      <c r="H301" s="150"/>
      <c r="I301" s="149"/>
      <c r="J301" s="146"/>
      <c r="K301" s="150"/>
      <c r="L301" s="149"/>
      <c r="M301" s="146"/>
      <c r="N301" s="150"/>
      <c r="O301" s="149"/>
      <c r="P301" s="146"/>
      <c r="Q301" s="150"/>
      <c r="R301" s="149"/>
      <c r="S301" s="146"/>
      <c r="T301" s="150"/>
      <c r="U301" s="152">
        <f>F301+I301+L301+O301+R301</f>
        <v>0</v>
      </c>
      <c r="V301" s="153">
        <f>U301*23000</f>
        <v>0</v>
      </c>
      <c r="W301" s="21"/>
      <c r="X301" s="16"/>
      <c r="Y301" s="43"/>
      <c r="Z301" s="43"/>
    </row>
    <row r="302" ht="15.75" customHeight="1">
      <c r="A302" s="33">
        <v>60.0</v>
      </c>
      <c r="B302" s="125" t="s">
        <v>619</v>
      </c>
      <c r="C302" s="125" t="s">
        <v>1435</v>
      </c>
      <c r="D302" s="35" t="s">
        <v>18</v>
      </c>
      <c r="E302" s="36" t="s">
        <v>19</v>
      </c>
      <c r="F302" s="55" t="s">
        <v>35</v>
      </c>
      <c r="G302" s="38"/>
      <c r="H302" s="39">
        <f t="shared" ref="H302:H303" si="389">G302*40/60</f>
        <v>0</v>
      </c>
      <c r="I302" s="37" t="s">
        <v>620</v>
      </c>
      <c r="J302" s="38">
        <v>4.0</v>
      </c>
      <c r="K302" s="39">
        <f t="shared" ref="K302:K303" si="390">J302*40/60</f>
        <v>2.666666667</v>
      </c>
      <c r="L302" s="37" t="s">
        <v>621</v>
      </c>
      <c r="M302" s="38">
        <v>4.0</v>
      </c>
      <c r="N302" s="39">
        <f t="shared" ref="N302:N303" si="391">M302*40/60</f>
        <v>2.666666667</v>
      </c>
      <c r="O302" s="37" t="s">
        <v>622</v>
      </c>
      <c r="P302" s="38">
        <v>4.0</v>
      </c>
      <c r="Q302" s="39">
        <f t="shared" ref="Q302:Q303" si="392">P302*40/60</f>
        <v>2.666666667</v>
      </c>
      <c r="R302" s="37" t="s">
        <v>623</v>
      </c>
      <c r="S302" s="38">
        <v>4.0</v>
      </c>
      <c r="T302" s="39">
        <f t="shared" ref="T302:T303" si="393">S302*40/60</f>
        <v>2.666666667</v>
      </c>
      <c r="U302" s="40">
        <f t="shared" ref="U302:U303" si="394">G302+J302+M302+P302+S302</f>
        <v>16</v>
      </c>
      <c r="V302" s="126">
        <f>U302+U303</f>
        <v>30</v>
      </c>
      <c r="W302" s="127">
        <f>H302+H303+K302+K303+N302+N303+Q302+Q303+T302+T303</f>
        <v>20</v>
      </c>
      <c r="X302" s="16"/>
      <c r="Y302" s="43"/>
      <c r="Z302" s="43"/>
    </row>
    <row r="303" ht="15.75" customHeight="1">
      <c r="A303" s="128"/>
      <c r="B303" s="128"/>
      <c r="C303" s="124"/>
      <c r="D303" s="46">
        <v>1989.0</v>
      </c>
      <c r="E303" s="47" t="s">
        <v>25</v>
      </c>
      <c r="F303" s="48" t="s">
        <v>624</v>
      </c>
      <c r="G303" s="49">
        <v>3.0</v>
      </c>
      <c r="H303" s="50">
        <f t="shared" si="389"/>
        <v>2</v>
      </c>
      <c r="I303" s="48" t="s">
        <v>625</v>
      </c>
      <c r="J303" s="49">
        <v>2.0</v>
      </c>
      <c r="K303" s="50">
        <f t="shared" si="390"/>
        <v>1.333333333</v>
      </c>
      <c r="L303" s="48" t="s">
        <v>626</v>
      </c>
      <c r="M303" s="49">
        <v>4.0</v>
      </c>
      <c r="N303" s="50">
        <f t="shared" si="391"/>
        <v>2.666666667</v>
      </c>
      <c r="O303" s="48" t="s">
        <v>627</v>
      </c>
      <c r="P303" s="49">
        <v>2.0</v>
      </c>
      <c r="Q303" s="50">
        <f t="shared" si="392"/>
        <v>1.333333333</v>
      </c>
      <c r="R303" s="48" t="s">
        <v>628</v>
      </c>
      <c r="S303" s="49">
        <v>3.0</v>
      </c>
      <c r="T303" s="50">
        <f t="shared" si="393"/>
        <v>2</v>
      </c>
      <c r="U303" s="51">
        <f t="shared" si="394"/>
        <v>14</v>
      </c>
      <c r="V303" s="124"/>
      <c r="W303" s="124"/>
      <c r="X303" s="77"/>
      <c r="Y303" s="43"/>
      <c r="Z303" s="43"/>
    </row>
    <row r="304" ht="15.75" customHeight="1">
      <c r="A304" s="128"/>
      <c r="B304" s="128"/>
      <c r="C304" s="129" t="s">
        <v>1351</v>
      </c>
      <c r="D304" s="130"/>
      <c r="E304" s="131"/>
      <c r="F304" s="132"/>
      <c r="G304" s="129"/>
      <c r="H304" s="133"/>
      <c r="I304" s="132">
        <v>7.1</v>
      </c>
      <c r="J304" s="129"/>
      <c r="K304" s="133"/>
      <c r="L304" s="132">
        <v>7.0</v>
      </c>
      <c r="M304" s="129"/>
      <c r="N304" s="133"/>
      <c r="O304" s="132">
        <v>7.1</v>
      </c>
      <c r="P304" s="129"/>
      <c r="Q304" s="133"/>
      <c r="R304" s="132">
        <v>7.0</v>
      </c>
      <c r="S304" s="129"/>
      <c r="T304" s="133"/>
      <c r="U304" s="134">
        <f t="shared" ref="U304:U305" si="395">(F304+I304+L304+O304+R304)*2</f>
        <v>56.4</v>
      </c>
      <c r="V304" s="135">
        <v>20000.0</v>
      </c>
      <c r="W304" s="136"/>
      <c r="X304" s="137" t="s">
        <v>1352</v>
      </c>
      <c r="Y304" s="43"/>
      <c r="Z304" s="43"/>
    </row>
    <row r="305" ht="15.75" customHeight="1">
      <c r="A305" s="128"/>
      <c r="B305" s="128"/>
      <c r="C305" s="138" t="s">
        <v>1353</v>
      </c>
      <c r="D305" s="139"/>
      <c r="E305" s="140"/>
      <c r="F305" s="141">
        <v>7.0</v>
      </c>
      <c r="G305" s="138"/>
      <c r="H305" s="142"/>
      <c r="I305" s="141">
        <v>7.0</v>
      </c>
      <c r="J305" s="138"/>
      <c r="K305" s="142"/>
      <c r="L305" s="163">
        <v>7.0</v>
      </c>
      <c r="M305" s="165"/>
      <c r="N305" s="166"/>
      <c r="O305" s="163">
        <v>7.0</v>
      </c>
      <c r="P305" s="165"/>
      <c r="Q305" s="166"/>
      <c r="R305" s="163">
        <v>7.0</v>
      </c>
      <c r="S305" s="138"/>
      <c r="T305" s="142"/>
      <c r="U305" s="143">
        <f t="shared" si="395"/>
        <v>70</v>
      </c>
      <c r="V305" s="144">
        <f>(U304+U305)*V304*4/100</f>
        <v>101120</v>
      </c>
      <c r="W305" s="145"/>
      <c r="X305" s="137" t="s">
        <v>1354</v>
      </c>
      <c r="Y305" s="43"/>
      <c r="Z305" s="43"/>
    </row>
    <row r="306" ht="15.75" customHeight="1">
      <c r="A306" s="124"/>
      <c r="B306" s="124"/>
      <c r="C306" s="146" t="s">
        <v>1355</v>
      </c>
      <c r="D306" s="147"/>
      <c r="E306" s="148"/>
      <c r="F306" s="149"/>
      <c r="G306" s="146"/>
      <c r="H306" s="150"/>
      <c r="I306" s="149"/>
      <c r="J306" s="146"/>
      <c r="K306" s="150"/>
      <c r="L306" s="149"/>
      <c r="M306" s="146"/>
      <c r="N306" s="150"/>
      <c r="O306" s="149"/>
      <c r="P306" s="146"/>
      <c r="Q306" s="150"/>
      <c r="R306" s="149"/>
      <c r="S306" s="146"/>
      <c r="T306" s="150"/>
      <c r="U306" s="152">
        <f>F306+I306+L306+O306+R306</f>
        <v>0</v>
      </c>
      <c r="V306" s="153">
        <f>U306*23000</f>
        <v>0</v>
      </c>
      <c r="W306" s="21"/>
      <c r="X306" s="16"/>
      <c r="Y306" s="43"/>
      <c r="Z306" s="43"/>
    </row>
    <row r="307" ht="24.75" customHeight="1">
      <c r="A307" s="33">
        <v>61.0</v>
      </c>
      <c r="B307" s="125" t="s">
        <v>629</v>
      </c>
      <c r="C307" s="125" t="s">
        <v>1436</v>
      </c>
      <c r="D307" s="35" t="s">
        <v>18</v>
      </c>
      <c r="E307" s="36" t="s">
        <v>19</v>
      </c>
      <c r="F307" s="37" t="s">
        <v>630</v>
      </c>
      <c r="G307" s="38">
        <v>3.0</v>
      </c>
      <c r="H307" s="39">
        <f t="shared" ref="H307:H308" si="396">G307*40/60</f>
        <v>2</v>
      </c>
      <c r="I307" s="67" t="s">
        <v>1437</v>
      </c>
      <c r="J307" s="68">
        <v>5.0</v>
      </c>
      <c r="K307" s="39">
        <f t="shared" ref="K307:K308" si="397">J307*40/60</f>
        <v>3.333333333</v>
      </c>
      <c r="L307" s="37" t="s">
        <v>632</v>
      </c>
      <c r="M307" s="38">
        <v>4.0</v>
      </c>
      <c r="N307" s="39">
        <f t="shared" ref="N307:N308" si="398">M307*40/60</f>
        <v>2.666666667</v>
      </c>
      <c r="O307" s="37" t="s">
        <v>633</v>
      </c>
      <c r="P307" s="38">
        <v>5.0</v>
      </c>
      <c r="Q307" s="39">
        <f t="shared" ref="Q307:Q308" si="399">P307*40/60</f>
        <v>3.333333333</v>
      </c>
      <c r="R307" s="37" t="s">
        <v>634</v>
      </c>
      <c r="S307" s="38">
        <v>4.0</v>
      </c>
      <c r="T307" s="39">
        <f t="shared" ref="T307:T308" si="400">S307*40/60</f>
        <v>2.666666667</v>
      </c>
      <c r="U307" s="40">
        <f t="shared" ref="U307:U308" si="401">G307+J307+M307+P307+S307</f>
        <v>21</v>
      </c>
      <c r="V307" s="126">
        <f>U307+U308</f>
        <v>35</v>
      </c>
      <c r="W307" s="127">
        <f>H307+H308+K307+K308+N307+N308+Q307+Q308+T307+T308</f>
        <v>23.33333333</v>
      </c>
      <c r="X307" s="16"/>
      <c r="Y307" s="43"/>
      <c r="Z307" s="43"/>
    </row>
    <row r="308" ht="15.75" customHeight="1">
      <c r="A308" s="128"/>
      <c r="B308" s="128"/>
      <c r="C308" s="124"/>
      <c r="D308" s="46">
        <v>1995.0</v>
      </c>
      <c r="E308" s="47" t="s">
        <v>25</v>
      </c>
      <c r="F308" s="48" t="s">
        <v>635</v>
      </c>
      <c r="G308" s="49">
        <v>3.0</v>
      </c>
      <c r="H308" s="50">
        <f t="shared" si="396"/>
        <v>2</v>
      </c>
      <c r="I308" s="48" t="s">
        <v>636</v>
      </c>
      <c r="J308" s="49">
        <v>2.0</v>
      </c>
      <c r="K308" s="50">
        <f t="shared" si="397"/>
        <v>1.333333333</v>
      </c>
      <c r="L308" s="48" t="s">
        <v>637</v>
      </c>
      <c r="M308" s="49">
        <v>3.0</v>
      </c>
      <c r="N308" s="50">
        <f t="shared" si="398"/>
        <v>2</v>
      </c>
      <c r="O308" s="48" t="s">
        <v>638</v>
      </c>
      <c r="P308" s="49">
        <v>3.0</v>
      </c>
      <c r="Q308" s="50">
        <f t="shared" si="399"/>
        <v>2</v>
      </c>
      <c r="R308" s="48" t="s">
        <v>639</v>
      </c>
      <c r="S308" s="49">
        <v>3.0</v>
      </c>
      <c r="T308" s="50">
        <f t="shared" si="400"/>
        <v>2</v>
      </c>
      <c r="U308" s="51">
        <f t="shared" si="401"/>
        <v>14</v>
      </c>
      <c r="V308" s="124"/>
      <c r="W308" s="124"/>
      <c r="X308" s="16"/>
      <c r="Y308" s="43"/>
      <c r="Z308" s="43"/>
    </row>
    <row r="309" ht="15.75" customHeight="1">
      <c r="A309" s="128"/>
      <c r="B309" s="128"/>
      <c r="C309" s="129" t="s">
        <v>1351</v>
      </c>
      <c r="D309" s="130"/>
      <c r="E309" s="131"/>
      <c r="F309" s="132">
        <v>13.9</v>
      </c>
      <c r="G309" s="129"/>
      <c r="H309" s="133"/>
      <c r="I309" s="132">
        <v>10.1</v>
      </c>
      <c r="J309" s="129"/>
      <c r="K309" s="133"/>
      <c r="L309" s="132">
        <v>13.9</v>
      </c>
      <c r="M309" s="129"/>
      <c r="N309" s="133"/>
      <c r="O309" s="132">
        <v>11.0</v>
      </c>
      <c r="P309" s="129"/>
      <c r="Q309" s="133"/>
      <c r="R309" s="132">
        <v>11.5</v>
      </c>
      <c r="S309" s="129"/>
      <c r="T309" s="133"/>
      <c r="U309" s="134">
        <f t="shared" ref="U309:U310" si="402">(F309+I309+L309+O309+R309)*2</f>
        <v>120.8</v>
      </c>
      <c r="V309" s="135">
        <v>20000.0</v>
      </c>
      <c r="W309" s="136"/>
      <c r="X309" s="137" t="s">
        <v>1352</v>
      </c>
      <c r="Y309" s="43"/>
      <c r="Z309" s="43"/>
    </row>
    <row r="310" ht="15.75" customHeight="1">
      <c r="A310" s="128"/>
      <c r="B310" s="128"/>
      <c r="C310" s="138" t="s">
        <v>1353</v>
      </c>
      <c r="D310" s="139"/>
      <c r="E310" s="140"/>
      <c r="F310" s="141">
        <v>13.9</v>
      </c>
      <c r="G310" s="138"/>
      <c r="H310" s="142"/>
      <c r="I310" s="141">
        <v>5.8</v>
      </c>
      <c r="J310" s="138"/>
      <c r="K310" s="142"/>
      <c r="L310" s="141">
        <v>13.9</v>
      </c>
      <c r="M310" s="138"/>
      <c r="N310" s="142"/>
      <c r="O310" s="141">
        <v>11.0</v>
      </c>
      <c r="P310" s="138"/>
      <c r="Q310" s="142"/>
      <c r="R310" s="141">
        <v>11.5</v>
      </c>
      <c r="S310" s="138"/>
      <c r="T310" s="142"/>
      <c r="U310" s="143">
        <f t="shared" si="402"/>
        <v>112.2</v>
      </c>
      <c r="V310" s="144">
        <f>(U309+U310)*V309*4/100</f>
        <v>186400</v>
      </c>
      <c r="W310" s="145"/>
      <c r="X310" s="137" t="s">
        <v>1354</v>
      </c>
      <c r="Y310" s="43"/>
      <c r="Z310" s="43"/>
    </row>
    <row r="311" ht="15.75" customHeight="1">
      <c r="A311" s="124"/>
      <c r="B311" s="124"/>
      <c r="C311" s="146" t="s">
        <v>1355</v>
      </c>
      <c r="D311" s="147"/>
      <c r="E311" s="148"/>
      <c r="F311" s="149">
        <f>6*40/60</f>
        <v>4</v>
      </c>
      <c r="G311" s="146"/>
      <c r="H311" s="150"/>
      <c r="I311" s="149"/>
      <c r="J311" s="146"/>
      <c r="K311" s="150"/>
      <c r="L311" s="155">
        <f>7*40/60</f>
        <v>4.666666667</v>
      </c>
      <c r="M311" s="146"/>
      <c r="N311" s="150"/>
      <c r="O311" s="149"/>
      <c r="P311" s="146"/>
      <c r="Q311" s="150"/>
      <c r="R311" s="149"/>
      <c r="S311" s="146"/>
      <c r="T311" s="150"/>
      <c r="U311" s="156">
        <f>F311+I311+L311+O311+R311</f>
        <v>8.666666667</v>
      </c>
      <c r="V311" s="153">
        <f>U311*23000</f>
        <v>199333.3333</v>
      </c>
      <c r="W311" s="21"/>
      <c r="X311" s="16"/>
      <c r="Y311" s="43"/>
      <c r="Z311" s="43"/>
    </row>
    <row r="312" ht="15.75" customHeight="1">
      <c r="A312" s="33">
        <v>62.0</v>
      </c>
      <c r="B312" s="125" t="s">
        <v>640</v>
      </c>
      <c r="C312" s="125" t="s">
        <v>1438</v>
      </c>
      <c r="D312" s="35" t="s">
        <v>18</v>
      </c>
      <c r="E312" s="36" t="s">
        <v>19</v>
      </c>
      <c r="F312" s="37" t="s">
        <v>641</v>
      </c>
      <c r="G312" s="38">
        <v>3.0</v>
      </c>
      <c r="H312" s="39">
        <f t="shared" ref="H312:H313" si="403">G312*40/60</f>
        <v>2</v>
      </c>
      <c r="I312" s="37" t="s">
        <v>642</v>
      </c>
      <c r="J312" s="38">
        <v>4.0</v>
      </c>
      <c r="K312" s="39">
        <f t="shared" ref="K312:K313" si="404">J312*40/60</f>
        <v>2.666666667</v>
      </c>
      <c r="L312" s="37" t="s">
        <v>643</v>
      </c>
      <c r="M312" s="38">
        <v>3.0</v>
      </c>
      <c r="N312" s="39">
        <f t="shared" ref="N312:N313" si="405">M312*40/60</f>
        <v>2</v>
      </c>
      <c r="O312" s="37" t="s">
        <v>644</v>
      </c>
      <c r="P312" s="38">
        <v>3.0</v>
      </c>
      <c r="Q312" s="39">
        <f t="shared" ref="Q312:Q313" si="406">P312*40/60</f>
        <v>2</v>
      </c>
      <c r="R312" s="37" t="s">
        <v>645</v>
      </c>
      <c r="S312" s="38">
        <v>4.0</v>
      </c>
      <c r="T312" s="39">
        <f t="shared" ref="T312:T313" si="407">S312*40/60</f>
        <v>2.666666667</v>
      </c>
      <c r="U312" s="40">
        <f t="shared" ref="U312:U313" si="408">G312+J312+M312+P312+S312</f>
        <v>17</v>
      </c>
      <c r="V312" s="126">
        <f>U312+U313</f>
        <v>30</v>
      </c>
      <c r="W312" s="127">
        <f>H312+H313+K312+K313+N312+N313+Q312+Q313+T312+T313</f>
        <v>20</v>
      </c>
      <c r="X312" s="16"/>
      <c r="Y312" s="43"/>
      <c r="Z312" s="43"/>
    </row>
    <row r="313" ht="15.75" customHeight="1">
      <c r="A313" s="128"/>
      <c r="B313" s="128"/>
      <c r="C313" s="124"/>
      <c r="D313" s="46">
        <v>1997.0</v>
      </c>
      <c r="E313" s="47" t="s">
        <v>25</v>
      </c>
      <c r="F313" s="48" t="s">
        <v>646</v>
      </c>
      <c r="G313" s="49">
        <v>2.0</v>
      </c>
      <c r="H313" s="50">
        <f t="shared" si="403"/>
        <v>1.333333333</v>
      </c>
      <c r="I313" s="48" t="s">
        <v>647</v>
      </c>
      <c r="J313" s="49">
        <v>3.0</v>
      </c>
      <c r="K313" s="50">
        <f t="shared" si="404"/>
        <v>2</v>
      </c>
      <c r="L313" s="48" t="s">
        <v>648</v>
      </c>
      <c r="M313" s="49">
        <v>2.0</v>
      </c>
      <c r="N313" s="50">
        <f t="shared" si="405"/>
        <v>1.333333333</v>
      </c>
      <c r="O313" s="48" t="s">
        <v>1439</v>
      </c>
      <c r="P313" s="49">
        <v>4.0</v>
      </c>
      <c r="Q313" s="50">
        <f t="shared" si="406"/>
        <v>2.666666667</v>
      </c>
      <c r="R313" s="48" t="s">
        <v>650</v>
      </c>
      <c r="S313" s="49">
        <v>2.0</v>
      </c>
      <c r="T313" s="50">
        <f t="shared" si="407"/>
        <v>1.333333333</v>
      </c>
      <c r="U313" s="51">
        <f t="shared" si="408"/>
        <v>13</v>
      </c>
      <c r="V313" s="124"/>
      <c r="W313" s="124"/>
      <c r="X313" s="16"/>
      <c r="Y313" s="43"/>
      <c r="Z313" s="43"/>
    </row>
    <row r="314" ht="15.75" customHeight="1">
      <c r="A314" s="128"/>
      <c r="B314" s="128"/>
      <c r="C314" s="129" t="s">
        <v>1351</v>
      </c>
      <c r="D314" s="130"/>
      <c r="E314" s="131"/>
      <c r="F314" s="132">
        <v>7.1</v>
      </c>
      <c r="G314" s="129"/>
      <c r="H314" s="133"/>
      <c r="I314" s="132">
        <v>10.3</v>
      </c>
      <c r="J314" s="129"/>
      <c r="K314" s="133"/>
      <c r="L314" s="132">
        <v>7.1</v>
      </c>
      <c r="M314" s="129"/>
      <c r="N314" s="133"/>
      <c r="O314" s="132">
        <v>6.8</v>
      </c>
      <c r="P314" s="129"/>
      <c r="Q314" s="133"/>
      <c r="R314" s="132">
        <v>7.1</v>
      </c>
      <c r="S314" s="129"/>
      <c r="T314" s="133"/>
      <c r="U314" s="134">
        <f t="shared" ref="U314:U315" si="409">(F314+I314+L314+O314+R314)*2</f>
        <v>76.8</v>
      </c>
      <c r="V314" s="135">
        <v>20000.0</v>
      </c>
      <c r="W314" s="136"/>
      <c r="X314" s="137" t="s">
        <v>1352</v>
      </c>
      <c r="Y314" s="43"/>
      <c r="Z314" s="43"/>
    </row>
    <row r="315" ht="15.75" customHeight="1">
      <c r="A315" s="128"/>
      <c r="B315" s="128"/>
      <c r="C315" s="138" t="s">
        <v>1353</v>
      </c>
      <c r="D315" s="139"/>
      <c r="E315" s="140"/>
      <c r="F315" s="141">
        <v>7.1</v>
      </c>
      <c r="G315" s="138"/>
      <c r="H315" s="142"/>
      <c r="I315" s="141">
        <v>8.7</v>
      </c>
      <c r="J315" s="138"/>
      <c r="K315" s="142"/>
      <c r="L315" s="141">
        <v>7.1</v>
      </c>
      <c r="M315" s="138"/>
      <c r="N315" s="142"/>
      <c r="O315" s="141">
        <v>8.7</v>
      </c>
      <c r="P315" s="138"/>
      <c r="Q315" s="142"/>
      <c r="R315" s="141">
        <v>7.1</v>
      </c>
      <c r="S315" s="138"/>
      <c r="T315" s="142"/>
      <c r="U315" s="143">
        <f t="shared" si="409"/>
        <v>77.4</v>
      </c>
      <c r="V315" s="144">
        <f>(U314+U315)*V314*4/100</f>
        <v>123360</v>
      </c>
      <c r="W315" s="145"/>
      <c r="X315" s="137" t="s">
        <v>1354</v>
      </c>
      <c r="Y315" s="43"/>
      <c r="Z315" s="43"/>
    </row>
    <row r="316" ht="15.75" customHeight="1">
      <c r="A316" s="124"/>
      <c r="B316" s="124"/>
      <c r="C316" s="146" t="s">
        <v>1355</v>
      </c>
      <c r="D316" s="147"/>
      <c r="E316" s="148"/>
      <c r="F316" s="149"/>
      <c r="G316" s="146"/>
      <c r="H316" s="150"/>
      <c r="I316" s="149"/>
      <c r="J316" s="146"/>
      <c r="K316" s="150"/>
      <c r="L316" s="149"/>
      <c r="M316" s="146"/>
      <c r="N316" s="150"/>
      <c r="O316" s="149"/>
      <c r="P316" s="146"/>
      <c r="Q316" s="150"/>
      <c r="R316" s="149"/>
      <c r="S316" s="146"/>
      <c r="T316" s="150"/>
      <c r="U316" s="152">
        <f>F316+I316+L316+O316+R316</f>
        <v>0</v>
      </c>
      <c r="V316" s="153">
        <f>U316*23000</f>
        <v>0</v>
      </c>
      <c r="W316" s="21"/>
      <c r="X316" s="16"/>
      <c r="Y316" s="43"/>
      <c r="Z316" s="43"/>
    </row>
    <row r="317" ht="24.75" customHeight="1">
      <c r="A317" s="33">
        <v>63.0</v>
      </c>
      <c r="B317" s="125" t="s">
        <v>651</v>
      </c>
      <c r="C317" s="125" t="s">
        <v>1440</v>
      </c>
      <c r="D317" s="35" t="s">
        <v>18</v>
      </c>
      <c r="E317" s="36" t="s">
        <v>19</v>
      </c>
      <c r="F317" s="55" t="s">
        <v>35</v>
      </c>
      <c r="G317" s="38"/>
      <c r="H317" s="39">
        <f t="shared" ref="H317:H318" si="410">G317*40/60</f>
        <v>0</v>
      </c>
      <c r="I317" s="55" t="s">
        <v>35</v>
      </c>
      <c r="J317" s="38"/>
      <c r="K317" s="39">
        <f t="shared" ref="K317:K318" si="411">J317*40/60</f>
        <v>0</v>
      </c>
      <c r="L317" s="55" t="s">
        <v>35</v>
      </c>
      <c r="M317" s="38"/>
      <c r="N317" s="39">
        <f t="shared" ref="N317:N318" si="412">M317*40/60</f>
        <v>0</v>
      </c>
      <c r="O317" s="55" t="s">
        <v>35</v>
      </c>
      <c r="P317" s="38"/>
      <c r="Q317" s="39">
        <f t="shared" ref="Q317:Q318" si="413">P317*40/60</f>
        <v>0</v>
      </c>
      <c r="R317" s="55" t="s">
        <v>35</v>
      </c>
      <c r="S317" s="38"/>
      <c r="T317" s="39">
        <f t="shared" ref="T317:T318" si="414">S317*40/60</f>
        <v>0</v>
      </c>
      <c r="U317" s="40">
        <f t="shared" ref="U317:U318" si="415">G317+J317+M317+P317+S317</f>
        <v>0</v>
      </c>
      <c r="V317" s="126">
        <f>U317+U318</f>
        <v>20</v>
      </c>
      <c r="W317" s="127">
        <f>H317+H318+K317+K318+N317+N318+Q317+Q318+T317+T318</f>
        <v>13.33333333</v>
      </c>
      <c r="X317" s="16"/>
      <c r="Y317" s="43"/>
      <c r="Z317" s="43"/>
    </row>
    <row r="318" ht="15.75" customHeight="1">
      <c r="A318" s="128"/>
      <c r="B318" s="128"/>
      <c r="C318" s="124"/>
      <c r="D318" s="88">
        <v>1977.0</v>
      </c>
      <c r="E318" s="47" t="s">
        <v>25</v>
      </c>
      <c r="F318" s="48" t="s">
        <v>652</v>
      </c>
      <c r="G318" s="49">
        <v>4.0</v>
      </c>
      <c r="H318" s="50">
        <f t="shared" si="410"/>
        <v>2.666666667</v>
      </c>
      <c r="I318" s="48" t="s">
        <v>1441</v>
      </c>
      <c r="J318" s="49">
        <v>4.0</v>
      </c>
      <c r="K318" s="50">
        <f t="shared" si="411"/>
        <v>2.666666667</v>
      </c>
      <c r="L318" s="48" t="s">
        <v>654</v>
      </c>
      <c r="M318" s="49">
        <v>4.0</v>
      </c>
      <c r="N318" s="50">
        <f t="shared" si="412"/>
        <v>2.666666667</v>
      </c>
      <c r="O318" s="48" t="s">
        <v>655</v>
      </c>
      <c r="P318" s="49">
        <v>4.0</v>
      </c>
      <c r="Q318" s="50">
        <f t="shared" si="413"/>
        <v>2.666666667</v>
      </c>
      <c r="R318" s="48" t="s">
        <v>656</v>
      </c>
      <c r="S318" s="49">
        <v>4.0</v>
      </c>
      <c r="T318" s="50">
        <f t="shared" si="414"/>
        <v>2.666666667</v>
      </c>
      <c r="U318" s="51">
        <f t="shared" si="415"/>
        <v>20</v>
      </c>
      <c r="V318" s="124"/>
      <c r="W318" s="124"/>
      <c r="X318" s="16"/>
      <c r="Y318" s="43"/>
      <c r="Z318" s="43"/>
    </row>
    <row r="319" ht="15.75" customHeight="1">
      <c r="A319" s="128"/>
      <c r="B319" s="128"/>
      <c r="C319" s="129" t="s">
        <v>1351</v>
      </c>
      <c r="D319" s="130"/>
      <c r="E319" s="131"/>
      <c r="F319" s="132"/>
      <c r="G319" s="129"/>
      <c r="H319" s="133"/>
      <c r="I319" s="132"/>
      <c r="J319" s="129"/>
      <c r="K319" s="133"/>
      <c r="L319" s="132"/>
      <c r="M319" s="129"/>
      <c r="N319" s="133"/>
      <c r="O319" s="132"/>
      <c r="P319" s="129"/>
      <c r="Q319" s="133"/>
      <c r="R319" s="132"/>
      <c r="S319" s="129"/>
      <c r="T319" s="133"/>
      <c r="U319" s="134">
        <f t="shared" ref="U319:U320" si="416">(F319+I319+L319+O319+R319)*2</f>
        <v>0</v>
      </c>
      <c r="V319" s="135">
        <v>20000.0</v>
      </c>
      <c r="W319" s="136"/>
      <c r="X319" s="137" t="s">
        <v>1352</v>
      </c>
      <c r="Y319" s="43"/>
      <c r="Z319" s="43"/>
    </row>
    <row r="320" ht="15.75" customHeight="1">
      <c r="A320" s="128"/>
      <c r="B320" s="128"/>
      <c r="C320" s="138" t="s">
        <v>1353</v>
      </c>
      <c r="D320" s="139"/>
      <c r="E320" s="140"/>
      <c r="F320" s="141">
        <v>12.9</v>
      </c>
      <c r="G320" s="138"/>
      <c r="H320" s="142"/>
      <c r="I320" s="141">
        <v>15.0</v>
      </c>
      <c r="J320" s="138"/>
      <c r="K320" s="142"/>
      <c r="L320" s="141">
        <v>14.0</v>
      </c>
      <c r="M320" s="138"/>
      <c r="N320" s="142"/>
      <c r="O320" s="141">
        <v>21.0</v>
      </c>
      <c r="P320" s="138"/>
      <c r="Q320" s="142"/>
      <c r="R320" s="141">
        <v>12.9</v>
      </c>
      <c r="S320" s="138"/>
      <c r="T320" s="142"/>
      <c r="U320" s="143">
        <f t="shared" si="416"/>
        <v>151.6</v>
      </c>
      <c r="V320" s="144">
        <f>(U319+U320)*V319*4/100</f>
        <v>121280</v>
      </c>
      <c r="W320" s="145"/>
      <c r="X320" s="137" t="s">
        <v>1354</v>
      </c>
      <c r="Y320" s="43"/>
      <c r="Z320" s="43"/>
    </row>
    <row r="321" ht="15.75" customHeight="1">
      <c r="A321" s="124"/>
      <c r="B321" s="124"/>
      <c r="C321" s="146" t="s">
        <v>1355</v>
      </c>
      <c r="D321" s="147"/>
      <c r="E321" s="148"/>
      <c r="F321" s="155">
        <f>4*40/60</f>
        <v>2.666666667</v>
      </c>
      <c r="G321" s="146"/>
      <c r="H321" s="150"/>
      <c r="I321" s="155">
        <f>4*40/60</f>
        <v>2.666666667</v>
      </c>
      <c r="J321" s="146"/>
      <c r="K321" s="150"/>
      <c r="L321" s="155">
        <f>4*40/60</f>
        <v>2.666666667</v>
      </c>
      <c r="M321" s="146"/>
      <c r="N321" s="150"/>
      <c r="O321" s="155">
        <f>4*40/60</f>
        <v>2.666666667</v>
      </c>
      <c r="P321" s="146"/>
      <c r="Q321" s="150"/>
      <c r="R321" s="155">
        <f>4*40/60</f>
        <v>2.666666667</v>
      </c>
      <c r="S321" s="146"/>
      <c r="T321" s="150"/>
      <c r="U321" s="156">
        <f>F321+I321+L321+O321+R321</f>
        <v>13.33333333</v>
      </c>
      <c r="V321" s="153">
        <f>U321*23000</f>
        <v>306666.6667</v>
      </c>
      <c r="W321" s="21"/>
      <c r="X321" s="16"/>
      <c r="Y321" s="43"/>
      <c r="Z321" s="43"/>
    </row>
    <row r="322" ht="15.75" customHeight="1">
      <c r="A322" s="33">
        <v>64.0</v>
      </c>
      <c r="B322" s="125" t="s">
        <v>657</v>
      </c>
      <c r="C322" s="125" t="s">
        <v>1442</v>
      </c>
      <c r="D322" s="54"/>
      <c r="E322" s="36" t="s">
        <v>19</v>
      </c>
      <c r="F322" s="37" t="s">
        <v>1443</v>
      </c>
      <c r="G322" s="38">
        <v>3.0</v>
      </c>
      <c r="H322" s="39">
        <f t="shared" ref="H322:H323" si="417">G322*40/60</f>
        <v>2</v>
      </c>
      <c r="I322" s="37" t="s">
        <v>659</v>
      </c>
      <c r="J322" s="38">
        <v>4.0</v>
      </c>
      <c r="K322" s="39">
        <f t="shared" ref="K322:K323" si="418">J322*40/60</f>
        <v>2.666666667</v>
      </c>
      <c r="L322" s="67" t="s">
        <v>660</v>
      </c>
      <c r="M322" s="68">
        <v>4.0</v>
      </c>
      <c r="N322" s="70">
        <f t="shared" ref="N322:N323" si="419">M322*40/60</f>
        <v>2.666666667</v>
      </c>
      <c r="O322" s="67" t="s">
        <v>661</v>
      </c>
      <c r="P322" s="68">
        <v>4.0</v>
      </c>
      <c r="Q322" s="70">
        <f t="shared" ref="Q322:Q323" si="420">P322*40/60</f>
        <v>2.666666667</v>
      </c>
      <c r="R322" s="67" t="s">
        <v>662</v>
      </c>
      <c r="S322" s="68">
        <v>4.0</v>
      </c>
      <c r="T322" s="70">
        <f t="shared" ref="T322:T323" si="421">S322*40/60</f>
        <v>2.666666667</v>
      </c>
      <c r="U322" s="40">
        <f t="shared" ref="U322:U323" si="422">G322+J322+M322+P322+S322</f>
        <v>19</v>
      </c>
      <c r="V322" s="126">
        <f>U322+U323</f>
        <v>35</v>
      </c>
      <c r="W322" s="127">
        <f>H322+H323+K322+K323+N322+N323+Q322+Q323+T322+T323</f>
        <v>23.33333333</v>
      </c>
      <c r="X322" s="16"/>
      <c r="Y322" s="43"/>
      <c r="Z322" s="43"/>
    </row>
    <row r="323" ht="15.75" customHeight="1">
      <c r="A323" s="128"/>
      <c r="B323" s="128"/>
      <c r="C323" s="124"/>
      <c r="D323" s="58"/>
      <c r="E323" s="47" t="s">
        <v>25</v>
      </c>
      <c r="F323" s="76" t="s">
        <v>663</v>
      </c>
      <c r="G323" s="49">
        <v>3.0</v>
      </c>
      <c r="H323" s="50">
        <f t="shared" si="417"/>
        <v>2</v>
      </c>
      <c r="I323" s="76" t="s">
        <v>664</v>
      </c>
      <c r="J323" s="49">
        <v>4.0</v>
      </c>
      <c r="K323" s="50">
        <f t="shared" si="418"/>
        <v>2.666666667</v>
      </c>
      <c r="L323" s="48" t="s">
        <v>665</v>
      </c>
      <c r="M323" s="49">
        <v>3.0</v>
      </c>
      <c r="N323" s="50">
        <f t="shared" si="419"/>
        <v>2</v>
      </c>
      <c r="O323" s="48" t="s">
        <v>666</v>
      </c>
      <c r="P323" s="49">
        <v>3.0</v>
      </c>
      <c r="Q323" s="50">
        <f t="shared" si="420"/>
        <v>2</v>
      </c>
      <c r="R323" s="48" t="s">
        <v>667</v>
      </c>
      <c r="S323" s="49">
        <v>3.0</v>
      </c>
      <c r="T323" s="50">
        <f t="shared" si="421"/>
        <v>2</v>
      </c>
      <c r="U323" s="51">
        <f t="shared" si="422"/>
        <v>16</v>
      </c>
      <c r="V323" s="124"/>
      <c r="W323" s="124"/>
      <c r="X323" s="16"/>
      <c r="Y323" s="43"/>
      <c r="Z323" s="43"/>
    </row>
    <row r="324" ht="15.75" customHeight="1">
      <c r="A324" s="128"/>
      <c r="B324" s="128"/>
      <c r="C324" s="129" t="s">
        <v>1351</v>
      </c>
      <c r="D324" s="130"/>
      <c r="E324" s="131"/>
      <c r="F324" s="132">
        <v>3.4</v>
      </c>
      <c r="G324" s="129"/>
      <c r="H324" s="133"/>
      <c r="I324" s="132">
        <v>1.6</v>
      </c>
      <c r="J324" s="129"/>
      <c r="K324" s="133"/>
      <c r="L324" s="132">
        <v>1.6</v>
      </c>
      <c r="M324" s="129"/>
      <c r="N324" s="133"/>
      <c r="O324" s="132">
        <v>2.7</v>
      </c>
      <c r="P324" s="129"/>
      <c r="Q324" s="133"/>
      <c r="R324" s="132">
        <v>2.7</v>
      </c>
      <c r="S324" s="129"/>
      <c r="T324" s="133"/>
      <c r="U324" s="134">
        <f t="shared" ref="U324:U325" si="423">(F324+I324+L324+O324+R324)*2</f>
        <v>24</v>
      </c>
      <c r="V324" s="135">
        <v>20000.0</v>
      </c>
      <c r="W324" s="136"/>
      <c r="X324" s="137" t="s">
        <v>1352</v>
      </c>
      <c r="Y324" s="43"/>
      <c r="Z324" s="43"/>
    </row>
    <row r="325" ht="15.75" customHeight="1">
      <c r="A325" s="128"/>
      <c r="B325" s="128"/>
      <c r="C325" s="138" t="s">
        <v>1353</v>
      </c>
      <c r="D325" s="139"/>
      <c r="E325" s="140"/>
      <c r="F325" s="141">
        <v>2.8</v>
      </c>
      <c r="G325" s="138"/>
      <c r="H325" s="142"/>
      <c r="I325" s="141">
        <v>7.7</v>
      </c>
      <c r="J325" s="138"/>
      <c r="K325" s="142"/>
      <c r="L325" s="141">
        <v>2.7</v>
      </c>
      <c r="M325" s="138"/>
      <c r="N325" s="142"/>
      <c r="O325" s="141">
        <v>2.7</v>
      </c>
      <c r="P325" s="138"/>
      <c r="Q325" s="142"/>
      <c r="R325" s="141">
        <v>2.7</v>
      </c>
      <c r="S325" s="138"/>
      <c r="T325" s="142"/>
      <c r="U325" s="143">
        <f t="shared" si="423"/>
        <v>37.2</v>
      </c>
      <c r="V325" s="144">
        <f>(U324+U325)*V324*4/100</f>
        <v>48960</v>
      </c>
      <c r="W325" s="145"/>
      <c r="X325" s="137" t="s">
        <v>1354</v>
      </c>
      <c r="Y325" s="43"/>
      <c r="Z325" s="43"/>
    </row>
    <row r="326" ht="15.75" customHeight="1">
      <c r="A326" s="124"/>
      <c r="B326" s="124"/>
      <c r="C326" s="146" t="s">
        <v>1355</v>
      </c>
      <c r="D326" s="147"/>
      <c r="E326" s="148"/>
      <c r="F326" s="149"/>
      <c r="G326" s="146"/>
      <c r="H326" s="150"/>
      <c r="I326" s="149"/>
      <c r="J326" s="146"/>
      <c r="K326" s="150"/>
      <c r="L326" s="149"/>
      <c r="M326" s="146"/>
      <c r="N326" s="150"/>
      <c r="O326" s="149"/>
      <c r="P326" s="146"/>
      <c r="Q326" s="150"/>
      <c r="R326" s="149"/>
      <c r="S326" s="146"/>
      <c r="T326" s="150"/>
      <c r="U326" s="152">
        <f>F326+I326+L326+O326+R326</f>
        <v>0</v>
      </c>
      <c r="V326" s="153">
        <f>U326*23000</f>
        <v>0</v>
      </c>
      <c r="W326" s="21"/>
      <c r="X326" s="16"/>
      <c r="Y326" s="43"/>
      <c r="Z326" s="43"/>
    </row>
    <row r="327" ht="24.75" customHeight="1">
      <c r="A327" s="33">
        <v>65.0</v>
      </c>
      <c r="B327" s="125" t="s">
        <v>668</v>
      </c>
      <c r="C327" s="125" t="s">
        <v>1444</v>
      </c>
      <c r="D327" s="35" t="s">
        <v>18</v>
      </c>
      <c r="E327" s="36" t="s">
        <v>19</v>
      </c>
      <c r="F327" s="67" t="s">
        <v>669</v>
      </c>
      <c r="G327" s="68">
        <v>3.0</v>
      </c>
      <c r="H327" s="39">
        <f t="shared" ref="H327:H328" si="424">G327*40/60</f>
        <v>2</v>
      </c>
      <c r="I327" s="67"/>
      <c r="J327" s="68"/>
      <c r="K327" s="39">
        <f t="shared" ref="K327:K328" si="425">J327*40/60</f>
        <v>0</v>
      </c>
      <c r="L327" s="67" t="s">
        <v>670</v>
      </c>
      <c r="M327" s="68">
        <v>4.0</v>
      </c>
      <c r="N327" s="70">
        <f t="shared" ref="N327:N328" si="426">M327*40/60</f>
        <v>2.666666667</v>
      </c>
      <c r="O327" s="37" t="s">
        <v>671</v>
      </c>
      <c r="P327" s="38">
        <v>4.0</v>
      </c>
      <c r="Q327" s="39">
        <f t="shared" ref="Q327:Q328" si="427">P327*40/60</f>
        <v>2.666666667</v>
      </c>
      <c r="R327" s="37" t="s">
        <v>672</v>
      </c>
      <c r="S327" s="38">
        <v>4.0</v>
      </c>
      <c r="T327" s="39">
        <f t="shared" ref="T327:T328" si="428">S327*40/60</f>
        <v>2.666666667</v>
      </c>
      <c r="U327" s="40">
        <f t="shared" ref="U327:U328" si="429">G327+J327+M327+P327+S327</f>
        <v>15</v>
      </c>
      <c r="V327" s="126">
        <f>U327+U328</f>
        <v>32</v>
      </c>
      <c r="W327" s="127">
        <f>H327+H328+K327+K328+N327+N328+Q327+Q328+T327+T328</f>
        <v>21.33333333</v>
      </c>
      <c r="X327" s="16"/>
      <c r="Y327" s="43"/>
      <c r="Z327" s="43"/>
    </row>
    <row r="328" ht="15.75" customHeight="1">
      <c r="A328" s="128"/>
      <c r="B328" s="128"/>
      <c r="C328" s="124"/>
      <c r="D328" s="46">
        <v>1987.0</v>
      </c>
      <c r="E328" s="47" t="s">
        <v>25</v>
      </c>
      <c r="F328" s="48" t="s">
        <v>673</v>
      </c>
      <c r="G328" s="49">
        <v>4.0</v>
      </c>
      <c r="H328" s="50">
        <f t="shared" si="424"/>
        <v>2.666666667</v>
      </c>
      <c r="I328" s="48" t="s">
        <v>674</v>
      </c>
      <c r="J328" s="49">
        <v>4.0</v>
      </c>
      <c r="K328" s="50">
        <f t="shared" si="425"/>
        <v>2.666666667</v>
      </c>
      <c r="L328" s="48" t="s">
        <v>675</v>
      </c>
      <c r="M328" s="49">
        <v>3.0</v>
      </c>
      <c r="N328" s="50">
        <f t="shared" si="426"/>
        <v>2</v>
      </c>
      <c r="O328" s="48" t="s">
        <v>676</v>
      </c>
      <c r="P328" s="49">
        <v>3.0</v>
      </c>
      <c r="Q328" s="50">
        <f t="shared" si="427"/>
        <v>2</v>
      </c>
      <c r="R328" s="48" t="s">
        <v>677</v>
      </c>
      <c r="S328" s="49">
        <v>3.0</v>
      </c>
      <c r="T328" s="50">
        <f t="shared" si="428"/>
        <v>2</v>
      </c>
      <c r="U328" s="51">
        <f t="shared" si="429"/>
        <v>17</v>
      </c>
      <c r="V328" s="124"/>
      <c r="W328" s="124"/>
      <c r="X328" s="16"/>
      <c r="Y328" s="43"/>
      <c r="Z328" s="43"/>
    </row>
    <row r="329" ht="15.75" customHeight="1">
      <c r="A329" s="128"/>
      <c r="B329" s="128"/>
      <c r="C329" s="129" t="s">
        <v>1351</v>
      </c>
      <c r="D329" s="130"/>
      <c r="E329" s="131"/>
      <c r="F329" s="132">
        <v>6.2</v>
      </c>
      <c r="G329" s="129"/>
      <c r="H329" s="133"/>
      <c r="I329" s="132"/>
      <c r="J329" s="129"/>
      <c r="K329" s="133"/>
      <c r="L329" s="160">
        <v>6.2</v>
      </c>
      <c r="M329" s="129"/>
      <c r="N329" s="133"/>
      <c r="O329" s="132">
        <v>9.0</v>
      </c>
      <c r="P329" s="129"/>
      <c r="Q329" s="133"/>
      <c r="R329" s="132">
        <v>8.8</v>
      </c>
      <c r="S329" s="129"/>
      <c r="T329" s="133"/>
      <c r="U329" s="134">
        <f t="shared" ref="U329:U330" si="430">(F329+I329+L329+O329+R329)*2</f>
        <v>60.4</v>
      </c>
      <c r="V329" s="135">
        <v>20000.0</v>
      </c>
      <c r="W329" s="136"/>
      <c r="X329" s="137" t="s">
        <v>1352</v>
      </c>
      <c r="Y329" s="43"/>
      <c r="Z329" s="43"/>
    </row>
    <row r="330" ht="15.75" customHeight="1">
      <c r="A330" s="128"/>
      <c r="B330" s="128"/>
      <c r="C330" s="138" t="s">
        <v>1353</v>
      </c>
      <c r="D330" s="139"/>
      <c r="E330" s="140"/>
      <c r="F330" s="141">
        <v>6.1</v>
      </c>
      <c r="G330" s="138"/>
      <c r="H330" s="142"/>
      <c r="I330" s="141">
        <v>9.0</v>
      </c>
      <c r="J330" s="138"/>
      <c r="K330" s="142"/>
      <c r="L330" s="141">
        <v>6.2</v>
      </c>
      <c r="M330" s="138"/>
      <c r="N330" s="142"/>
      <c r="O330" s="163">
        <v>6.5</v>
      </c>
      <c r="P330" s="138"/>
      <c r="Q330" s="142"/>
      <c r="R330" s="141">
        <v>8.8</v>
      </c>
      <c r="S330" s="138"/>
      <c r="T330" s="142"/>
      <c r="U330" s="143">
        <f t="shared" si="430"/>
        <v>73.2</v>
      </c>
      <c r="V330" s="144">
        <f>(U329+U330)*V329*4/100</f>
        <v>106880</v>
      </c>
      <c r="W330" s="145"/>
      <c r="X330" s="137" t="s">
        <v>1354</v>
      </c>
      <c r="Y330" s="43"/>
      <c r="Z330" s="43"/>
    </row>
    <row r="331" ht="15.75" customHeight="1">
      <c r="A331" s="124"/>
      <c r="B331" s="124"/>
      <c r="C331" s="146" t="s">
        <v>1355</v>
      </c>
      <c r="D331" s="147"/>
      <c r="E331" s="148"/>
      <c r="F331" s="149"/>
      <c r="G331" s="146"/>
      <c r="H331" s="150"/>
      <c r="I331" s="149"/>
      <c r="J331" s="146"/>
      <c r="K331" s="150"/>
      <c r="L331" s="149"/>
      <c r="M331" s="146"/>
      <c r="N331" s="150"/>
      <c r="O331" s="149"/>
      <c r="P331" s="146"/>
      <c r="Q331" s="150"/>
      <c r="R331" s="149"/>
      <c r="S331" s="146"/>
      <c r="T331" s="150"/>
      <c r="U331" s="152">
        <f>F331+I331+L331+O331+R331</f>
        <v>0</v>
      </c>
      <c r="V331" s="153">
        <f>U331*23000</f>
        <v>0</v>
      </c>
      <c r="W331" s="21"/>
      <c r="X331" s="16"/>
      <c r="Y331" s="43"/>
      <c r="Z331" s="43"/>
    </row>
    <row r="332" ht="15.75" customHeight="1">
      <c r="A332" s="33">
        <v>66.0</v>
      </c>
      <c r="B332" s="125" t="s">
        <v>678</v>
      </c>
      <c r="C332" s="125" t="s">
        <v>1445</v>
      </c>
      <c r="D332" s="54"/>
      <c r="E332" s="36" t="s">
        <v>19</v>
      </c>
      <c r="F332" s="37" t="s">
        <v>679</v>
      </c>
      <c r="G332" s="38">
        <v>3.0</v>
      </c>
      <c r="H332" s="39">
        <f t="shared" ref="H332:H333" si="431">G332*40/60</f>
        <v>2</v>
      </c>
      <c r="I332" s="37" t="s">
        <v>680</v>
      </c>
      <c r="J332" s="38">
        <v>4.0</v>
      </c>
      <c r="K332" s="39">
        <f t="shared" ref="K332:K333" si="432">J332*40/60</f>
        <v>2.666666667</v>
      </c>
      <c r="L332" s="67"/>
      <c r="M332" s="38"/>
      <c r="N332" s="39">
        <f t="shared" ref="N332:N333" si="433">M332*40/60</f>
        <v>0</v>
      </c>
      <c r="O332" s="67" t="s">
        <v>681</v>
      </c>
      <c r="P332" s="68">
        <v>4.0</v>
      </c>
      <c r="Q332" s="39">
        <f t="shared" ref="Q332:Q333" si="434">P332*40/60</f>
        <v>2.666666667</v>
      </c>
      <c r="R332" s="37" t="s">
        <v>682</v>
      </c>
      <c r="S332" s="38">
        <v>4.0</v>
      </c>
      <c r="T332" s="39">
        <f t="shared" ref="T332:T333" si="435">S332*40/60</f>
        <v>2.666666667</v>
      </c>
      <c r="U332" s="40">
        <f t="shared" ref="U332:U333" si="436">G332+J332+M332+P332+S332</f>
        <v>15</v>
      </c>
      <c r="V332" s="126">
        <f>U332+U333</f>
        <v>33</v>
      </c>
      <c r="W332" s="127">
        <f>H332+H333+K332+K333+N332+N333+Q332+Q333+T332+T333</f>
        <v>22</v>
      </c>
      <c r="X332" s="16"/>
      <c r="Y332" s="43"/>
      <c r="Z332" s="43"/>
    </row>
    <row r="333" ht="15.75" customHeight="1">
      <c r="A333" s="128"/>
      <c r="B333" s="128"/>
      <c r="C333" s="124"/>
      <c r="D333" s="58"/>
      <c r="E333" s="47" t="s">
        <v>25</v>
      </c>
      <c r="F333" s="48" t="s">
        <v>683</v>
      </c>
      <c r="G333" s="49">
        <v>4.0</v>
      </c>
      <c r="H333" s="50">
        <f t="shared" si="431"/>
        <v>2.666666667</v>
      </c>
      <c r="I333" s="48" t="s">
        <v>1446</v>
      </c>
      <c r="J333" s="49">
        <v>4.0</v>
      </c>
      <c r="K333" s="50">
        <f t="shared" si="432"/>
        <v>2.666666667</v>
      </c>
      <c r="L333" s="48" t="s">
        <v>685</v>
      </c>
      <c r="M333" s="49">
        <v>4.0</v>
      </c>
      <c r="N333" s="50">
        <f t="shared" si="433"/>
        <v>2.666666667</v>
      </c>
      <c r="O333" s="48" t="s">
        <v>686</v>
      </c>
      <c r="P333" s="49">
        <v>3.0</v>
      </c>
      <c r="Q333" s="50">
        <f t="shared" si="434"/>
        <v>2</v>
      </c>
      <c r="R333" s="48" t="s">
        <v>687</v>
      </c>
      <c r="S333" s="49">
        <v>3.0</v>
      </c>
      <c r="T333" s="50">
        <f t="shared" si="435"/>
        <v>2</v>
      </c>
      <c r="U333" s="51">
        <f t="shared" si="436"/>
        <v>18</v>
      </c>
      <c r="V333" s="124"/>
      <c r="W333" s="124"/>
      <c r="X333" s="16"/>
      <c r="Y333" s="43"/>
      <c r="Z333" s="43"/>
    </row>
    <row r="334" ht="15.75" customHeight="1">
      <c r="A334" s="128"/>
      <c r="B334" s="128"/>
      <c r="C334" s="129" t="s">
        <v>1351</v>
      </c>
      <c r="D334" s="130"/>
      <c r="E334" s="131"/>
      <c r="F334" s="132">
        <v>8.8</v>
      </c>
      <c r="G334" s="129"/>
      <c r="H334" s="133"/>
      <c r="I334" s="132">
        <v>8.8</v>
      </c>
      <c r="J334" s="129"/>
      <c r="K334" s="133"/>
      <c r="L334" s="132"/>
      <c r="M334" s="129"/>
      <c r="N334" s="133"/>
      <c r="O334" s="132">
        <v>8.8</v>
      </c>
      <c r="P334" s="129"/>
      <c r="Q334" s="133"/>
      <c r="R334" s="132">
        <v>8.8</v>
      </c>
      <c r="S334" s="129"/>
      <c r="T334" s="133"/>
      <c r="U334" s="134">
        <f t="shared" ref="U334:U335" si="437">(F334+I334+L334+O334+R334)*2</f>
        <v>70.4</v>
      </c>
      <c r="V334" s="135">
        <v>20000.0</v>
      </c>
      <c r="W334" s="136"/>
      <c r="X334" s="137" t="s">
        <v>1352</v>
      </c>
      <c r="Y334" s="43"/>
      <c r="Z334" s="43"/>
    </row>
    <row r="335" ht="15.75" customHeight="1">
      <c r="A335" s="128"/>
      <c r="B335" s="128"/>
      <c r="C335" s="138" t="s">
        <v>1353</v>
      </c>
      <c r="D335" s="139"/>
      <c r="E335" s="140"/>
      <c r="F335" s="141">
        <v>15.8</v>
      </c>
      <c r="G335" s="138"/>
      <c r="H335" s="142"/>
      <c r="I335" s="141">
        <v>6.4</v>
      </c>
      <c r="J335" s="138"/>
      <c r="K335" s="142"/>
      <c r="L335" s="141">
        <v>15.8</v>
      </c>
      <c r="M335" s="138"/>
      <c r="N335" s="142"/>
      <c r="O335" s="141">
        <v>8.5</v>
      </c>
      <c r="P335" s="138"/>
      <c r="Q335" s="142"/>
      <c r="R335" s="141">
        <v>8.5</v>
      </c>
      <c r="S335" s="138"/>
      <c r="T335" s="142"/>
      <c r="U335" s="143">
        <f t="shared" si="437"/>
        <v>110</v>
      </c>
      <c r="V335" s="144">
        <f>(U334+U335)*V334*4/100</f>
        <v>144320</v>
      </c>
      <c r="W335" s="145"/>
      <c r="X335" s="137" t="s">
        <v>1354</v>
      </c>
      <c r="Y335" s="43"/>
      <c r="Z335" s="43"/>
    </row>
    <row r="336" ht="15.75" customHeight="1">
      <c r="A336" s="124"/>
      <c r="B336" s="124"/>
      <c r="C336" s="146" t="s">
        <v>1355</v>
      </c>
      <c r="D336" s="147"/>
      <c r="E336" s="148"/>
      <c r="F336" s="155">
        <f>4*40/60</f>
        <v>2.666666667</v>
      </c>
      <c r="G336" s="150"/>
      <c r="H336" s="150"/>
      <c r="I336" s="155"/>
      <c r="J336" s="150"/>
      <c r="K336" s="150"/>
      <c r="L336" s="155">
        <f>4*40/60</f>
        <v>2.666666667</v>
      </c>
      <c r="M336" s="150"/>
      <c r="N336" s="150"/>
      <c r="O336" s="155"/>
      <c r="P336" s="150"/>
      <c r="Q336" s="150"/>
      <c r="R336" s="155"/>
      <c r="S336" s="146"/>
      <c r="T336" s="150"/>
      <c r="U336" s="156">
        <f>F336+I336+L336+O336+R336</f>
        <v>5.333333333</v>
      </c>
      <c r="V336" s="153">
        <f>U336*23000</f>
        <v>122666.6667</v>
      </c>
      <c r="W336" s="21"/>
      <c r="X336" s="16"/>
      <c r="Y336" s="43"/>
      <c r="Z336" s="43"/>
    </row>
    <row r="337" ht="21.0" customHeight="1">
      <c r="A337" s="33">
        <v>67.0</v>
      </c>
      <c r="B337" s="125" t="s">
        <v>688</v>
      </c>
      <c r="C337" s="125" t="s">
        <v>1438</v>
      </c>
      <c r="D337" s="54"/>
      <c r="E337" s="36" t="s">
        <v>19</v>
      </c>
      <c r="F337" s="55" t="s">
        <v>35</v>
      </c>
      <c r="G337" s="38"/>
      <c r="H337" s="39">
        <f t="shared" ref="H337:H338" si="438">G337*40/60</f>
        <v>0</v>
      </c>
      <c r="I337" s="67" t="s">
        <v>689</v>
      </c>
      <c r="J337" s="68">
        <v>4.0</v>
      </c>
      <c r="K337" s="39">
        <f t="shared" ref="K337:K338" si="439">J337*40/60</f>
        <v>2.666666667</v>
      </c>
      <c r="L337" s="37" t="s">
        <v>690</v>
      </c>
      <c r="M337" s="38">
        <v>3.0</v>
      </c>
      <c r="N337" s="39">
        <f t="shared" ref="N337:N338" si="440">M337*40/60</f>
        <v>2</v>
      </c>
      <c r="O337" s="37" t="s">
        <v>691</v>
      </c>
      <c r="P337" s="38">
        <v>4.0</v>
      </c>
      <c r="Q337" s="39">
        <f t="shared" ref="Q337:Q338" si="441">P337*40/60</f>
        <v>2.666666667</v>
      </c>
      <c r="R337" s="55" t="s">
        <v>35</v>
      </c>
      <c r="S337" s="38"/>
      <c r="T337" s="39">
        <f t="shared" ref="T337:T338" si="442">S337*40/60</f>
        <v>0</v>
      </c>
      <c r="U337" s="40">
        <f t="shared" ref="U337:U338" si="443">G337+J337+M337+P337+S337</f>
        <v>11</v>
      </c>
      <c r="V337" s="126">
        <f>U337+U338</f>
        <v>26</v>
      </c>
      <c r="W337" s="127">
        <f>H337+H338+K337+K338+N337+N338+Q337+Q338+T337+T338</f>
        <v>17.33333333</v>
      </c>
      <c r="X337" s="16"/>
      <c r="Y337" s="43"/>
      <c r="Z337" s="43"/>
    </row>
    <row r="338" ht="15.75" customHeight="1">
      <c r="A338" s="128"/>
      <c r="B338" s="128"/>
      <c r="C338" s="124"/>
      <c r="D338" s="58"/>
      <c r="E338" s="47" t="s">
        <v>25</v>
      </c>
      <c r="F338" s="48" t="s">
        <v>692</v>
      </c>
      <c r="G338" s="49">
        <v>3.0</v>
      </c>
      <c r="H338" s="50">
        <f t="shared" si="438"/>
        <v>2</v>
      </c>
      <c r="I338" s="48" t="s">
        <v>693</v>
      </c>
      <c r="J338" s="49">
        <v>3.0</v>
      </c>
      <c r="K338" s="50">
        <f t="shared" si="439"/>
        <v>2</v>
      </c>
      <c r="L338" s="48" t="s">
        <v>694</v>
      </c>
      <c r="M338" s="49">
        <v>3.0</v>
      </c>
      <c r="N338" s="50">
        <f t="shared" si="440"/>
        <v>2</v>
      </c>
      <c r="O338" s="48" t="s">
        <v>695</v>
      </c>
      <c r="P338" s="49">
        <v>3.0</v>
      </c>
      <c r="Q338" s="50">
        <f t="shared" si="441"/>
        <v>2</v>
      </c>
      <c r="R338" s="48" t="s">
        <v>696</v>
      </c>
      <c r="S338" s="49">
        <v>3.0</v>
      </c>
      <c r="T338" s="50">
        <f t="shared" si="442"/>
        <v>2</v>
      </c>
      <c r="U338" s="51">
        <f t="shared" si="443"/>
        <v>15</v>
      </c>
      <c r="V338" s="124"/>
      <c r="W338" s="124"/>
      <c r="X338" s="16"/>
      <c r="Y338" s="43"/>
      <c r="Z338" s="43"/>
    </row>
    <row r="339" ht="15.75" customHeight="1">
      <c r="A339" s="128"/>
      <c r="B339" s="128"/>
      <c r="C339" s="129" t="s">
        <v>1351</v>
      </c>
      <c r="D339" s="130"/>
      <c r="E339" s="131"/>
      <c r="F339" s="132"/>
      <c r="G339" s="129"/>
      <c r="H339" s="133"/>
      <c r="I339" s="132">
        <v>5.3</v>
      </c>
      <c r="J339" s="129"/>
      <c r="K339" s="133"/>
      <c r="L339" s="132">
        <v>12.0</v>
      </c>
      <c r="M339" s="129"/>
      <c r="N339" s="133"/>
      <c r="O339" s="132">
        <v>8.0</v>
      </c>
      <c r="P339" s="129"/>
      <c r="Q339" s="133"/>
      <c r="R339" s="132"/>
      <c r="S339" s="129"/>
      <c r="T339" s="133"/>
      <c r="U339" s="134">
        <f t="shared" ref="U339:U340" si="444">(F339+I339+L339+O339+R339)*2</f>
        <v>50.6</v>
      </c>
      <c r="V339" s="135">
        <v>20000.0</v>
      </c>
      <c r="W339" s="136"/>
      <c r="X339" s="137" t="s">
        <v>1352</v>
      </c>
      <c r="Y339" s="43"/>
      <c r="Z339" s="43"/>
    </row>
    <row r="340" ht="15.75" customHeight="1">
      <c r="A340" s="128"/>
      <c r="B340" s="128"/>
      <c r="C340" s="138" t="s">
        <v>1353</v>
      </c>
      <c r="D340" s="139"/>
      <c r="E340" s="140"/>
      <c r="F340" s="141">
        <v>10.1</v>
      </c>
      <c r="G340" s="138"/>
      <c r="H340" s="142"/>
      <c r="I340" s="141">
        <v>10.1</v>
      </c>
      <c r="J340" s="138"/>
      <c r="K340" s="142"/>
      <c r="L340" s="141">
        <v>13.7</v>
      </c>
      <c r="M340" s="138"/>
      <c r="N340" s="142"/>
      <c r="O340" s="141">
        <v>10.1</v>
      </c>
      <c r="P340" s="138"/>
      <c r="Q340" s="142"/>
      <c r="R340" s="141">
        <v>10.1</v>
      </c>
      <c r="S340" s="138"/>
      <c r="T340" s="142"/>
      <c r="U340" s="143">
        <f t="shared" si="444"/>
        <v>108.2</v>
      </c>
      <c r="V340" s="144">
        <f>(U339+U340)*V339*4/100</f>
        <v>127040</v>
      </c>
      <c r="W340" s="145"/>
      <c r="X340" s="137" t="s">
        <v>1354</v>
      </c>
      <c r="Y340" s="43"/>
      <c r="Z340" s="43"/>
    </row>
    <row r="341" ht="15.75" customHeight="1">
      <c r="A341" s="124"/>
      <c r="B341" s="124"/>
      <c r="C341" s="146" t="s">
        <v>1355</v>
      </c>
      <c r="D341" s="147"/>
      <c r="E341" s="148"/>
      <c r="F341" s="149"/>
      <c r="G341" s="146"/>
      <c r="H341" s="150"/>
      <c r="I341" s="149"/>
      <c r="J341" s="146"/>
      <c r="K341" s="150"/>
      <c r="L341" s="149">
        <f>6*40/60</f>
        <v>4</v>
      </c>
      <c r="M341" s="146"/>
      <c r="N341" s="150"/>
      <c r="O341" s="149"/>
      <c r="P341" s="146"/>
      <c r="Q341" s="150"/>
      <c r="R341" s="149"/>
      <c r="S341" s="146"/>
      <c r="T341" s="150"/>
      <c r="U341" s="152">
        <f>F341+I341+L341+O341+R341</f>
        <v>4</v>
      </c>
      <c r="V341" s="153">
        <f>U341*23000</f>
        <v>92000</v>
      </c>
      <c r="W341" s="21"/>
      <c r="X341" s="16"/>
      <c r="Y341" s="43"/>
      <c r="Z341" s="43"/>
    </row>
    <row r="342" ht="24.75" customHeight="1">
      <c r="A342" s="33">
        <v>68.0</v>
      </c>
      <c r="B342" s="125" t="s">
        <v>697</v>
      </c>
      <c r="C342" s="125" t="s">
        <v>1422</v>
      </c>
      <c r="D342" s="54"/>
      <c r="E342" s="36" t="s">
        <v>19</v>
      </c>
      <c r="F342" s="37" t="s">
        <v>698</v>
      </c>
      <c r="G342" s="38">
        <v>3.0</v>
      </c>
      <c r="H342" s="39">
        <f t="shared" ref="H342:H343" si="445">G342*40/60</f>
        <v>2</v>
      </c>
      <c r="I342" s="37" t="s">
        <v>699</v>
      </c>
      <c r="J342" s="38">
        <v>4.0</v>
      </c>
      <c r="K342" s="39">
        <f t="shared" ref="K342:K343" si="446">J342*40/60</f>
        <v>2.666666667</v>
      </c>
      <c r="L342" s="37" t="s">
        <v>700</v>
      </c>
      <c r="M342" s="38">
        <v>4.0</v>
      </c>
      <c r="N342" s="39">
        <f t="shared" ref="N342:N343" si="447">M342*40/60</f>
        <v>2.666666667</v>
      </c>
      <c r="O342" s="37" t="s">
        <v>701</v>
      </c>
      <c r="P342" s="38">
        <v>4.0</v>
      </c>
      <c r="Q342" s="39">
        <f t="shared" ref="Q342:Q343" si="448">P342*40/60</f>
        <v>2.666666667</v>
      </c>
      <c r="R342" s="37" t="s">
        <v>702</v>
      </c>
      <c r="S342" s="38">
        <v>4.0</v>
      </c>
      <c r="T342" s="39">
        <f t="shared" ref="T342:T343" si="449">S342*40/60</f>
        <v>2.666666667</v>
      </c>
      <c r="U342" s="40">
        <f t="shared" ref="U342:U343" si="450">G342+J342+M342+P342+S342</f>
        <v>19</v>
      </c>
      <c r="V342" s="126">
        <f>U342+U343</f>
        <v>32</v>
      </c>
      <c r="W342" s="127">
        <f>H342+H343+K342+K343+N342+N343+Q342+Q343+T342+T343</f>
        <v>21.33333333</v>
      </c>
      <c r="X342" s="16"/>
      <c r="Y342" s="43"/>
      <c r="Z342" s="43"/>
    </row>
    <row r="343" ht="15.75" customHeight="1">
      <c r="A343" s="128"/>
      <c r="B343" s="128"/>
      <c r="C343" s="124"/>
      <c r="D343" s="58"/>
      <c r="E343" s="47" t="s">
        <v>25</v>
      </c>
      <c r="F343" s="48" t="s">
        <v>703</v>
      </c>
      <c r="G343" s="49">
        <v>4.0</v>
      </c>
      <c r="H343" s="50">
        <f t="shared" si="445"/>
        <v>2.666666667</v>
      </c>
      <c r="I343" s="48"/>
      <c r="J343" s="49"/>
      <c r="K343" s="50">
        <f t="shared" si="446"/>
        <v>0</v>
      </c>
      <c r="L343" s="48" t="s">
        <v>704</v>
      </c>
      <c r="M343" s="49">
        <v>3.0</v>
      </c>
      <c r="N343" s="50">
        <f t="shared" si="447"/>
        <v>2</v>
      </c>
      <c r="O343" s="48" t="s">
        <v>705</v>
      </c>
      <c r="P343" s="49">
        <v>3.0</v>
      </c>
      <c r="Q343" s="50">
        <f t="shared" si="448"/>
        <v>2</v>
      </c>
      <c r="R343" s="48" t="s">
        <v>706</v>
      </c>
      <c r="S343" s="49">
        <v>3.0</v>
      </c>
      <c r="T343" s="50">
        <f t="shared" si="449"/>
        <v>2</v>
      </c>
      <c r="U343" s="51">
        <f t="shared" si="450"/>
        <v>13</v>
      </c>
      <c r="V343" s="124"/>
      <c r="W343" s="124"/>
      <c r="X343" s="16"/>
      <c r="Y343" s="43"/>
      <c r="Z343" s="43"/>
    </row>
    <row r="344" ht="15.75" customHeight="1">
      <c r="A344" s="128"/>
      <c r="B344" s="128"/>
      <c r="C344" s="129" t="s">
        <v>1351</v>
      </c>
      <c r="D344" s="130"/>
      <c r="E344" s="131"/>
      <c r="F344" s="132">
        <v>12.4</v>
      </c>
      <c r="G344" s="129"/>
      <c r="H344" s="133"/>
      <c r="I344" s="132">
        <v>19.7</v>
      </c>
      <c r="J344" s="129"/>
      <c r="K344" s="133"/>
      <c r="L344" s="132">
        <v>11.4</v>
      </c>
      <c r="M344" s="129"/>
      <c r="N344" s="133"/>
      <c r="O344" s="132">
        <v>19.7</v>
      </c>
      <c r="P344" s="129"/>
      <c r="Q344" s="133"/>
      <c r="R344" s="132">
        <v>6.7</v>
      </c>
      <c r="S344" s="129"/>
      <c r="T344" s="133"/>
      <c r="U344" s="134">
        <f t="shared" ref="U344:U345" si="451">(F344+I344+L344+O344+R344)*2</f>
        <v>139.8</v>
      </c>
      <c r="V344" s="135">
        <v>20000.0</v>
      </c>
      <c r="W344" s="136"/>
      <c r="X344" s="137" t="s">
        <v>1352</v>
      </c>
      <c r="Y344" s="43"/>
      <c r="Z344" s="43"/>
    </row>
    <row r="345" ht="15.75" customHeight="1">
      <c r="A345" s="128"/>
      <c r="B345" s="128"/>
      <c r="C345" s="138" t="s">
        <v>1353</v>
      </c>
      <c r="D345" s="139"/>
      <c r="E345" s="140"/>
      <c r="F345" s="141">
        <v>12.4</v>
      </c>
      <c r="G345" s="138"/>
      <c r="H345" s="142"/>
      <c r="I345" s="141"/>
      <c r="J345" s="138"/>
      <c r="K345" s="142"/>
      <c r="L345" s="141">
        <v>11.4</v>
      </c>
      <c r="M345" s="138"/>
      <c r="N345" s="142"/>
      <c r="O345" s="141">
        <v>12.4</v>
      </c>
      <c r="P345" s="138"/>
      <c r="Q345" s="142"/>
      <c r="R345" s="141">
        <v>6.7</v>
      </c>
      <c r="S345" s="138"/>
      <c r="T345" s="142"/>
      <c r="U345" s="143">
        <f t="shared" si="451"/>
        <v>85.8</v>
      </c>
      <c r="V345" s="144">
        <f>(U344+U345)*V344*4/100</f>
        <v>180480</v>
      </c>
      <c r="W345" s="145"/>
      <c r="X345" s="137" t="s">
        <v>1354</v>
      </c>
      <c r="Y345" s="43"/>
      <c r="Z345" s="43"/>
    </row>
    <row r="346" ht="15.75" customHeight="1">
      <c r="A346" s="124"/>
      <c r="B346" s="124"/>
      <c r="C346" s="146" t="s">
        <v>1355</v>
      </c>
      <c r="D346" s="147"/>
      <c r="E346" s="148"/>
      <c r="F346" s="155">
        <f>7*40/60</f>
        <v>4.666666667</v>
      </c>
      <c r="G346" s="150"/>
      <c r="H346" s="150"/>
      <c r="I346" s="155">
        <f>4*40/60</f>
        <v>2.666666667</v>
      </c>
      <c r="J346" s="150"/>
      <c r="K346" s="150"/>
      <c r="L346" s="155"/>
      <c r="M346" s="150"/>
      <c r="N346" s="150"/>
      <c r="O346" s="155">
        <f>7*40/60</f>
        <v>4.666666667</v>
      </c>
      <c r="P346" s="150"/>
      <c r="Q346" s="150"/>
      <c r="R346" s="155"/>
      <c r="S346" s="146"/>
      <c r="T346" s="150"/>
      <c r="U346" s="156">
        <f>F346+I346+L346+O346+R346</f>
        <v>12</v>
      </c>
      <c r="V346" s="153">
        <f>U346*23000</f>
        <v>276000</v>
      </c>
      <c r="W346" s="21"/>
      <c r="X346" s="16"/>
      <c r="Y346" s="43"/>
      <c r="Z346" s="43"/>
    </row>
    <row r="347" ht="15.75" customHeight="1">
      <c r="A347" s="33">
        <v>69.0</v>
      </c>
      <c r="B347" s="125" t="s">
        <v>707</v>
      </c>
      <c r="C347" s="125" t="s">
        <v>1370</v>
      </c>
      <c r="D347" s="35" t="s">
        <v>18</v>
      </c>
      <c r="E347" s="36" t="s">
        <v>19</v>
      </c>
      <c r="F347" s="37"/>
      <c r="G347" s="38"/>
      <c r="H347" s="39">
        <f t="shared" ref="H347:H348" si="452">G347*40/60</f>
        <v>0</v>
      </c>
      <c r="I347" s="37" t="s">
        <v>708</v>
      </c>
      <c r="J347" s="38">
        <v>4.0</v>
      </c>
      <c r="K347" s="39">
        <f t="shared" ref="K347:K348" si="453">J347*40/60</f>
        <v>2.666666667</v>
      </c>
      <c r="L347" s="37" t="s">
        <v>709</v>
      </c>
      <c r="M347" s="38">
        <v>4.0</v>
      </c>
      <c r="N347" s="39">
        <f t="shared" ref="N347:N348" si="454">M347*40/60</f>
        <v>2.666666667</v>
      </c>
      <c r="O347" s="67" t="s">
        <v>710</v>
      </c>
      <c r="P347" s="68">
        <v>4.0</v>
      </c>
      <c r="Q347" s="70">
        <f t="shared" ref="Q347:Q348" si="455">P347*40/60</f>
        <v>2.666666667</v>
      </c>
      <c r="R347" s="67" t="s">
        <v>711</v>
      </c>
      <c r="S347" s="68">
        <v>4.0</v>
      </c>
      <c r="T347" s="39">
        <f t="shared" ref="T347:T348" si="456">S347*40/60</f>
        <v>2.666666667</v>
      </c>
      <c r="U347" s="40">
        <f t="shared" ref="U347:U348" si="457">G347+J347+M347+P347+S347</f>
        <v>16</v>
      </c>
      <c r="V347" s="126">
        <f>U347+U348</f>
        <v>31</v>
      </c>
      <c r="W347" s="127">
        <f>H347+H348+K347+K348+N347+N348+Q347+Q348+T347+T348</f>
        <v>20.66666667</v>
      </c>
      <c r="X347" s="16"/>
      <c r="Y347" s="43"/>
      <c r="Z347" s="43"/>
    </row>
    <row r="348" ht="15.75" customHeight="1">
      <c r="A348" s="128"/>
      <c r="B348" s="128"/>
      <c r="C348" s="124"/>
      <c r="D348" s="46">
        <v>1996.0</v>
      </c>
      <c r="E348" s="47" t="s">
        <v>25</v>
      </c>
      <c r="F348" s="48" t="s">
        <v>712</v>
      </c>
      <c r="G348" s="49">
        <v>3.0</v>
      </c>
      <c r="H348" s="50">
        <f t="shared" si="452"/>
        <v>2</v>
      </c>
      <c r="I348" s="48" t="s">
        <v>713</v>
      </c>
      <c r="J348" s="49">
        <v>3.0</v>
      </c>
      <c r="K348" s="50">
        <f t="shared" si="453"/>
        <v>2</v>
      </c>
      <c r="L348" s="48" t="s">
        <v>714</v>
      </c>
      <c r="M348" s="49">
        <v>4.0</v>
      </c>
      <c r="N348" s="50">
        <f t="shared" si="454"/>
        <v>2.666666667</v>
      </c>
      <c r="O348" s="48" t="s">
        <v>715</v>
      </c>
      <c r="P348" s="49">
        <v>2.0</v>
      </c>
      <c r="Q348" s="50">
        <f t="shared" si="455"/>
        <v>1.333333333</v>
      </c>
      <c r="R348" s="48" t="s">
        <v>716</v>
      </c>
      <c r="S348" s="49">
        <v>3.0</v>
      </c>
      <c r="T348" s="50">
        <f t="shared" si="456"/>
        <v>2</v>
      </c>
      <c r="U348" s="51">
        <f t="shared" si="457"/>
        <v>15</v>
      </c>
      <c r="V348" s="124"/>
      <c r="W348" s="124"/>
      <c r="X348" s="16"/>
      <c r="Y348" s="43"/>
      <c r="Z348" s="43"/>
    </row>
    <row r="349" ht="15.75" customHeight="1">
      <c r="A349" s="128"/>
      <c r="B349" s="128"/>
      <c r="C349" s="129" t="s">
        <v>1351</v>
      </c>
      <c r="D349" s="130"/>
      <c r="E349" s="131"/>
      <c r="F349" s="132"/>
      <c r="G349" s="129"/>
      <c r="H349" s="133"/>
      <c r="I349" s="132">
        <v>6.8</v>
      </c>
      <c r="J349" s="129"/>
      <c r="K349" s="133"/>
      <c r="L349" s="132">
        <v>9.2</v>
      </c>
      <c r="M349" s="129"/>
      <c r="N349" s="133"/>
      <c r="O349" s="132">
        <v>6.8</v>
      </c>
      <c r="P349" s="129"/>
      <c r="Q349" s="133"/>
      <c r="R349" s="132">
        <v>8.9</v>
      </c>
      <c r="S349" s="129"/>
      <c r="T349" s="133"/>
      <c r="U349" s="134">
        <f t="shared" ref="U349:U350" si="458">(F349+I349+L349+O349+R349)*2</f>
        <v>63.4</v>
      </c>
      <c r="V349" s="135">
        <v>20000.0</v>
      </c>
      <c r="W349" s="136"/>
      <c r="X349" s="137" t="s">
        <v>1352</v>
      </c>
      <c r="Y349" s="43"/>
      <c r="Z349" s="43"/>
    </row>
    <row r="350" ht="15.75" customHeight="1">
      <c r="A350" s="128"/>
      <c r="B350" s="128"/>
      <c r="C350" s="138" t="s">
        <v>1353</v>
      </c>
      <c r="D350" s="139"/>
      <c r="E350" s="140"/>
      <c r="F350" s="141">
        <v>7.5</v>
      </c>
      <c r="G350" s="138"/>
      <c r="H350" s="142"/>
      <c r="I350" s="141">
        <v>9.2</v>
      </c>
      <c r="J350" s="138"/>
      <c r="K350" s="142"/>
      <c r="L350" s="163">
        <v>9.2</v>
      </c>
      <c r="M350" s="138"/>
      <c r="N350" s="142"/>
      <c r="O350" s="141">
        <v>8.1</v>
      </c>
      <c r="P350" s="138"/>
      <c r="Q350" s="142"/>
      <c r="R350" s="141">
        <v>8.1</v>
      </c>
      <c r="S350" s="138"/>
      <c r="T350" s="142"/>
      <c r="U350" s="143">
        <f t="shared" si="458"/>
        <v>84.2</v>
      </c>
      <c r="V350" s="144">
        <f>(U349+U350)*V349*4/100</f>
        <v>118080</v>
      </c>
      <c r="W350" s="145"/>
      <c r="X350" s="137" t="s">
        <v>1354</v>
      </c>
      <c r="Y350" s="43"/>
      <c r="Z350" s="43"/>
    </row>
    <row r="351" ht="15.75" customHeight="1">
      <c r="A351" s="124"/>
      <c r="B351" s="124"/>
      <c r="C351" s="146" t="s">
        <v>1355</v>
      </c>
      <c r="D351" s="147"/>
      <c r="E351" s="148"/>
      <c r="F351" s="149"/>
      <c r="G351" s="146"/>
      <c r="H351" s="150"/>
      <c r="I351" s="149"/>
      <c r="J351" s="146"/>
      <c r="K351" s="150"/>
      <c r="L351" s="149"/>
      <c r="M351" s="146"/>
      <c r="N351" s="150"/>
      <c r="O351" s="149"/>
      <c r="P351" s="146"/>
      <c r="Q351" s="150"/>
      <c r="R351" s="149"/>
      <c r="S351" s="146"/>
      <c r="T351" s="150"/>
      <c r="U351" s="152">
        <f>F351+I351+L351+O351+R351</f>
        <v>0</v>
      </c>
      <c r="V351" s="153">
        <f>U351*23000</f>
        <v>0</v>
      </c>
      <c r="W351" s="21"/>
      <c r="X351" s="16"/>
      <c r="Y351" s="43"/>
      <c r="Z351" s="43"/>
    </row>
    <row r="352" ht="15.75" customHeight="1">
      <c r="A352" s="33">
        <v>70.0</v>
      </c>
      <c r="B352" s="125" t="s">
        <v>717</v>
      </c>
      <c r="C352" s="157"/>
      <c r="D352" s="35" t="s">
        <v>18</v>
      </c>
      <c r="E352" s="36" t="s">
        <v>19</v>
      </c>
      <c r="F352" s="37" t="s">
        <v>718</v>
      </c>
      <c r="G352" s="38">
        <v>3.0</v>
      </c>
      <c r="H352" s="39">
        <f t="shared" ref="H352:H353" si="459">G352*40/60</f>
        <v>2</v>
      </c>
      <c r="I352" s="55" t="s">
        <v>35</v>
      </c>
      <c r="J352" s="38"/>
      <c r="K352" s="39">
        <f t="shared" ref="K352:K353" si="460">J352*40/60</f>
        <v>0</v>
      </c>
      <c r="L352" s="37" t="s">
        <v>719</v>
      </c>
      <c r="M352" s="38">
        <v>4.0</v>
      </c>
      <c r="N352" s="39">
        <f t="shared" ref="N352:N353" si="461">M352*40/60</f>
        <v>2.666666667</v>
      </c>
      <c r="O352" s="37" t="s">
        <v>720</v>
      </c>
      <c r="P352" s="38">
        <v>4.0</v>
      </c>
      <c r="Q352" s="39">
        <f t="shared" ref="Q352:Q353" si="462">P352*40/60</f>
        <v>2.666666667</v>
      </c>
      <c r="R352" s="37" t="s">
        <v>721</v>
      </c>
      <c r="S352" s="38">
        <v>4.0</v>
      </c>
      <c r="T352" s="39">
        <f t="shared" ref="T352:T353" si="463">S352*40/60</f>
        <v>2.666666667</v>
      </c>
      <c r="U352" s="40">
        <f t="shared" ref="U352:U353" si="464">G352+J352+M352+P352+S352</f>
        <v>15</v>
      </c>
      <c r="V352" s="126">
        <f>U352+U353</f>
        <v>26</v>
      </c>
      <c r="W352" s="127">
        <f>H352+H353+K352+K353+N352+N353+Q352+Q353+T352+T353</f>
        <v>17.33333333</v>
      </c>
      <c r="X352" s="16"/>
      <c r="Y352" s="43"/>
      <c r="Z352" s="43"/>
    </row>
    <row r="353" ht="15.75" customHeight="1">
      <c r="A353" s="128"/>
      <c r="B353" s="128"/>
      <c r="C353" s="124"/>
      <c r="D353" s="46">
        <v>1990.0</v>
      </c>
      <c r="E353" s="47" t="s">
        <v>25</v>
      </c>
      <c r="F353" s="48" t="s">
        <v>722</v>
      </c>
      <c r="G353" s="49">
        <v>3.0</v>
      </c>
      <c r="H353" s="50">
        <f t="shared" si="459"/>
        <v>2</v>
      </c>
      <c r="I353" s="48" t="s">
        <v>723</v>
      </c>
      <c r="J353" s="49">
        <v>4.0</v>
      </c>
      <c r="K353" s="50">
        <f t="shared" si="460"/>
        <v>2.666666667</v>
      </c>
      <c r="L353" s="59" t="s">
        <v>35</v>
      </c>
      <c r="M353" s="49"/>
      <c r="N353" s="50">
        <f t="shared" si="461"/>
        <v>0</v>
      </c>
      <c r="O353" s="48" t="s">
        <v>724</v>
      </c>
      <c r="P353" s="49">
        <v>3.0</v>
      </c>
      <c r="Q353" s="50">
        <f t="shared" si="462"/>
        <v>2</v>
      </c>
      <c r="R353" s="82" t="s">
        <v>725</v>
      </c>
      <c r="S353" s="49">
        <v>1.0</v>
      </c>
      <c r="T353" s="50">
        <f t="shared" si="463"/>
        <v>0.6666666667</v>
      </c>
      <c r="U353" s="51">
        <f t="shared" si="464"/>
        <v>11</v>
      </c>
      <c r="V353" s="124"/>
      <c r="W353" s="124"/>
      <c r="X353" s="16"/>
      <c r="Y353" s="43"/>
      <c r="Z353" s="43"/>
    </row>
    <row r="354" ht="15.75" customHeight="1">
      <c r="A354" s="128"/>
      <c r="B354" s="128"/>
      <c r="C354" s="129" t="s">
        <v>1351</v>
      </c>
      <c r="D354" s="130"/>
      <c r="E354" s="131"/>
      <c r="F354" s="132"/>
      <c r="G354" s="129"/>
      <c r="H354" s="133"/>
      <c r="I354" s="132"/>
      <c r="J354" s="129"/>
      <c r="K354" s="133"/>
      <c r="L354" s="132"/>
      <c r="M354" s="129"/>
      <c r="N354" s="133"/>
      <c r="O354" s="132"/>
      <c r="P354" s="129"/>
      <c r="Q354" s="133"/>
      <c r="R354" s="132"/>
      <c r="S354" s="129"/>
      <c r="T354" s="133"/>
      <c r="U354" s="134">
        <f t="shared" ref="U354:U355" si="465">(F354+I354+L354+O354+R354)*2</f>
        <v>0</v>
      </c>
      <c r="V354" s="135">
        <v>20000.0</v>
      </c>
      <c r="W354" s="136"/>
      <c r="X354" s="137" t="s">
        <v>1352</v>
      </c>
      <c r="Y354" s="43"/>
      <c r="Z354" s="43"/>
    </row>
    <row r="355" ht="15.75" customHeight="1">
      <c r="A355" s="128"/>
      <c r="B355" s="128"/>
      <c r="C355" s="138" t="s">
        <v>1353</v>
      </c>
      <c r="D355" s="139"/>
      <c r="E355" s="140"/>
      <c r="F355" s="141"/>
      <c r="G355" s="138"/>
      <c r="H355" s="142"/>
      <c r="I355" s="141"/>
      <c r="J355" s="138"/>
      <c r="K355" s="142"/>
      <c r="L355" s="141"/>
      <c r="M355" s="138"/>
      <c r="N355" s="142"/>
      <c r="O355" s="141"/>
      <c r="P355" s="138"/>
      <c r="Q355" s="142"/>
      <c r="R355" s="141"/>
      <c r="S355" s="138"/>
      <c r="T355" s="142"/>
      <c r="U355" s="143">
        <f t="shared" si="465"/>
        <v>0</v>
      </c>
      <c r="V355" s="144">
        <f>(U354+U355)*V354*4/100</f>
        <v>0</v>
      </c>
      <c r="W355" s="145"/>
      <c r="X355" s="137" t="s">
        <v>1354</v>
      </c>
      <c r="Y355" s="43"/>
      <c r="Z355" s="43"/>
    </row>
    <row r="356" ht="15.75" customHeight="1">
      <c r="A356" s="124"/>
      <c r="B356" s="124"/>
      <c r="C356" s="146" t="s">
        <v>1355</v>
      </c>
      <c r="D356" s="147"/>
      <c r="E356" s="148"/>
      <c r="F356" s="149"/>
      <c r="G356" s="146"/>
      <c r="H356" s="150"/>
      <c r="I356" s="149"/>
      <c r="J356" s="146"/>
      <c r="K356" s="150"/>
      <c r="L356" s="149"/>
      <c r="M356" s="146"/>
      <c r="N356" s="150"/>
      <c r="O356" s="149"/>
      <c r="P356" s="146"/>
      <c r="Q356" s="150"/>
      <c r="R356" s="149"/>
      <c r="S356" s="146"/>
      <c r="T356" s="150"/>
      <c r="U356" s="152">
        <f>F356+I356+L356+O356+R356</f>
        <v>0</v>
      </c>
      <c r="V356" s="153">
        <f>U356*23000</f>
        <v>0</v>
      </c>
      <c r="W356" s="21"/>
      <c r="X356" s="16"/>
      <c r="Y356" s="43"/>
      <c r="Z356" s="43"/>
    </row>
    <row r="357" ht="21.0" customHeight="1">
      <c r="A357" s="33">
        <v>71.0</v>
      </c>
      <c r="B357" s="125" t="s">
        <v>726</v>
      </c>
      <c r="C357" s="157"/>
      <c r="D357" s="35" t="s">
        <v>18</v>
      </c>
      <c r="E357" s="36" t="s">
        <v>19</v>
      </c>
      <c r="F357" s="37" t="s">
        <v>727</v>
      </c>
      <c r="G357" s="38">
        <v>3.0</v>
      </c>
      <c r="H357" s="39">
        <f t="shared" ref="H357:H358" si="466">G357*40/60</f>
        <v>2</v>
      </c>
      <c r="I357" s="37"/>
      <c r="J357" s="38"/>
      <c r="K357" s="39">
        <f t="shared" ref="K357:K358" si="467">J357*40/60</f>
        <v>0</v>
      </c>
      <c r="L357" s="37" t="s">
        <v>728</v>
      </c>
      <c r="M357" s="38">
        <v>4.0</v>
      </c>
      <c r="N357" s="39">
        <f t="shared" ref="N357:N358" si="468">M357*40/60</f>
        <v>2.666666667</v>
      </c>
      <c r="O357" s="67" t="s">
        <v>729</v>
      </c>
      <c r="P357" s="68">
        <v>4.0</v>
      </c>
      <c r="Q357" s="39">
        <f t="shared" ref="Q357:Q358" si="469">P357*40/60</f>
        <v>2.666666667</v>
      </c>
      <c r="R357" s="37" t="s">
        <v>730</v>
      </c>
      <c r="S357" s="38">
        <v>3.0</v>
      </c>
      <c r="T357" s="39">
        <f t="shared" ref="T357:T358" si="470">S357*40/60</f>
        <v>2</v>
      </c>
      <c r="U357" s="40">
        <f t="shared" ref="U357:U358" si="471">G357+J357+M357+P357+S357</f>
        <v>14</v>
      </c>
      <c r="V357" s="126">
        <f>U357+U358</f>
        <v>29</v>
      </c>
      <c r="W357" s="127">
        <f>H357+H358+K357+K358+N357+N358+Q357+Q358+T357+T358</f>
        <v>19.33333333</v>
      </c>
      <c r="X357" s="74" t="s">
        <v>178</v>
      </c>
      <c r="Y357" s="43"/>
      <c r="Z357" s="43"/>
    </row>
    <row r="358" ht="15.75" customHeight="1">
      <c r="A358" s="128"/>
      <c r="B358" s="128"/>
      <c r="C358" s="124"/>
      <c r="D358" s="46">
        <v>1985.0</v>
      </c>
      <c r="E358" s="47" t="s">
        <v>25</v>
      </c>
      <c r="F358" s="48" t="s">
        <v>731</v>
      </c>
      <c r="G358" s="49">
        <v>3.0</v>
      </c>
      <c r="H358" s="50">
        <f t="shared" si="466"/>
        <v>2</v>
      </c>
      <c r="I358" s="48" t="s">
        <v>732</v>
      </c>
      <c r="J358" s="49">
        <v>3.0</v>
      </c>
      <c r="K358" s="50">
        <f t="shared" si="467"/>
        <v>2</v>
      </c>
      <c r="L358" s="48" t="s">
        <v>733</v>
      </c>
      <c r="M358" s="49">
        <v>3.0</v>
      </c>
      <c r="N358" s="50">
        <f t="shared" si="468"/>
        <v>2</v>
      </c>
      <c r="O358" s="82" t="s">
        <v>734</v>
      </c>
      <c r="P358" s="83">
        <v>3.0</v>
      </c>
      <c r="Q358" s="50">
        <f t="shared" si="469"/>
        <v>2</v>
      </c>
      <c r="R358" s="48" t="s">
        <v>1447</v>
      </c>
      <c r="S358" s="49">
        <v>3.0</v>
      </c>
      <c r="T358" s="50">
        <f t="shared" si="470"/>
        <v>2</v>
      </c>
      <c r="U358" s="51">
        <f t="shared" si="471"/>
        <v>15</v>
      </c>
      <c r="V358" s="124"/>
      <c r="W358" s="124"/>
      <c r="X358" s="16"/>
      <c r="Y358" s="43"/>
      <c r="Z358" s="43"/>
    </row>
    <row r="359" ht="15.75" customHeight="1">
      <c r="A359" s="128"/>
      <c r="B359" s="128"/>
      <c r="C359" s="129" t="s">
        <v>1351</v>
      </c>
      <c r="D359" s="130"/>
      <c r="E359" s="131"/>
      <c r="F359" s="132"/>
      <c r="G359" s="129"/>
      <c r="H359" s="133"/>
      <c r="I359" s="132"/>
      <c r="J359" s="129"/>
      <c r="K359" s="133"/>
      <c r="L359" s="132"/>
      <c r="M359" s="129"/>
      <c r="N359" s="133"/>
      <c r="O359" s="132"/>
      <c r="P359" s="129"/>
      <c r="Q359" s="133"/>
      <c r="R359" s="132"/>
      <c r="S359" s="129"/>
      <c r="T359" s="133"/>
      <c r="U359" s="134">
        <f t="shared" ref="U359:U360" si="472">(F359+I359+L359+O359+R359)*2</f>
        <v>0</v>
      </c>
      <c r="V359" s="135">
        <v>20000.0</v>
      </c>
      <c r="W359" s="136"/>
      <c r="X359" s="137" t="s">
        <v>1352</v>
      </c>
      <c r="Y359" s="43"/>
      <c r="Z359" s="43"/>
    </row>
    <row r="360" ht="15.75" customHeight="1">
      <c r="A360" s="128"/>
      <c r="B360" s="128"/>
      <c r="C360" s="138" t="s">
        <v>1353</v>
      </c>
      <c r="D360" s="139"/>
      <c r="E360" s="140"/>
      <c r="F360" s="141"/>
      <c r="G360" s="138"/>
      <c r="H360" s="142"/>
      <c r="I360" s="141"/>
      <c r="J360" s="138"/>
      <c r="K360" s="142"/>
      <c r="L360" s="141"/>
      <c r="M360" s="138"/>
      <c r="N360" s="142"/>
      <c r="O360" s="141"/>
      <c r="P360" s="138"/>
      <c r="Q360" s="142"/>
      <c r="R360" s="141"/>
      <c r="S360" s="138"/>
      <c r="T360" s="142"/>
      <c r="U360" s="143">
        <f t="shared" si="472"/>
        <v>0</v>
      </c>
      <c r="V360" s="144">
        <f>(U359+U360)*V359*4/100</f>
        <v>0</v>
      </c>
      <c r="W360" s="145"/>
      <c r="X360" s="137" t="s">
        <v>1354</v>
      </c>
      <c r="Y360" s="43"/>
      <c r="Z360" s="43"/>
    </row>
    <row r="361" ht="15.75" customHeight="1">
      <c r="A361" s="124"/>
      <c r="B361" s="124"/>
      <c r="C361" s="146" t="s">
        <v>1355</v>
      </c>
      <c r="D361" s="147"/>
      <c r="E361" s="148"/>
      <c r="F361" s="149"/>
      <c r="G361" s="146"/>
      <c r="H361" s="150"/>
      <c r="I361" s="149"/>
      <c r="J361" s="146"/>
      <c r="K361" s="150"/>
      <c r="L361" s="149"/>
      <c r="M361" s="146"/>
      <c r="N361" s="150"/>
      <c r="O361" s="149"/>
      <c r="P361" s="146"/>
      <c r="Q361" s="150"/>
      <c r="R361" s="149"/>
      <c r="S361" s="146"/>
      <c r="T361" s="150"/>
      <c r="U361" s="152">
        <f>F361+I361+L361+O361+R361</f>
        <v>0</v>
      </c>
      <c r="V361" s="153">
        <f>U361*23000</f>
        <v>0</v>
      </c>
      <c r="W361" s="21"/>
      <c r="X361" s="16"/>
      <c r="Y361" s="43"/>
      <c r="Z361" s="43"/>
    </row>
    <row r="362" ht="24.75" customHeight="1">
      <c r="A362" s="33">
        <v>72.0</v>
      </c>
      <c r="B362" s="125" t="s">
        <v>736</v>
      </c>
      <c r="C362" s="125" t="s">
        <v>1448</v>
      </c>
      <c r="D362" s="35" t="s">
        <v>18</v>
      </c>
      <c r="E362" s="36" t="s">
        <v>19</v>
      </c>
      <c r="F362" s="67"/>
      <c r="G362" s="68"/>
      <c r="H362" s="70">
        <f>G362*40/60</f>
        <v>0</v>
      </c>
      <c r="I362" s="67" t="s">
        <v>737</v>
      </c>
      <c r="J362" s="68">
        <v>4.0</v>
      </c>
      <c r="K362" s="39">
        <f t="shared" ref="K362:K363" si="473">J362*40/60</f>
        <v>2.666666667</v>
      </c>
      <c r="L362" s="67" t="s">
        <v>738</v>
      </c>
      <c r="M362" s="68">
        <v>4.0</v>
      </c>
      <c r="N362" s="39">
        <f t="shared" ref="N362:N363" si="474">M362*40/60</f>
        <v>2.666666667</v>
      </c>
      <c r="O362" s="62" t="s">
        <v>739</v>
      </c>
      <c r="P362" s="63">
        <v>4.0</v>
      </c>
      <c r="Q362" s="39">
        <f>P362*45/60</f>
        <v>3</v>
      </c>
      <c r="R362" s="37" t="s">
        <v>740</v>
      </c>
      <c r="S362" s="38">
        <v>4.0</v>
      </c>
      <c r="T362" s="39">
        <f t="shared" ref="T362:T363" si="475">S362*40/60</f>
        <v>2.666666667</v>
      </c>
      <c r="U362" s="40">
        <f t="shared" ref="U362:U363" si="476">G362+J362+M362+P362+S362</f>
        <v>16</v>
      </c>
      <c r="V362" s="126">
        <f>U362+U363</f>
        <v>27</v>
      </c>
      <c r="W362" s="127">
        <f>H362+H363+K362+K363+N362+N363+Q362+Q363+T362+T363</f>
        <v>18.5</v>
      </c>
      <c r="X362" s="16"/>
      <c r="Y362" s="43"/>
      <c r="Z362" s="43"/>
    </row>
    <row r="363" ht="15.75" customHeight="1">
      <c r="A363" s="128"/>
      <c r="B363" s="128"/>
      <c r="C363" s="124"/>
      <c r="D363" s="46">
        <v>1982.0</v>
      </c>
      <c r="E363" s="47" t="s">
        <v>25</v>
      </c>
      <c r="F363" s="64" t="s">
        <v>741</v>
      </c>
      <c r="G363" s="65">
        <v>2.0</v>
      </c>
      <c r="H363" s="50">
        <f>G363*45/60</f>
        <v>1.5</v>
      </c>
      <c r="I363" s="48" t="s">
        <v>742</v>
      </c>
      <c r="J363" s="49">
        <v>3.0</v>
      </c>
      <c r="K363" s="50">
        <f t="shared" si="473"/>
        <v>2</v>
      </c>
      <c r="L363" s="48" t="s">
        <v>743</v>
      </c>
      <c r="M363" s="49">
        <v>3.0</v>
      </c>
      <c r="N363" s="50">
        <f t="shared" si="474"/>
        <v>2</v>
      </c>
      <c r="O363" s="66" t="s">
        <v>580</v>
      </c>
      <c r="P363" s="49"/>
      <c r="Q363" s="50">
        <f>P363*40/60</f>
        <v>0</v>
      </c>
      <c r="R363" s="48" t="s">
        <v>744</v>
      </c>
      <c r="S363" s="49">
        <v>3.0</v>
      </c>
      <c r="T363" s="50">
        <f t="shared" si="475"/>
        <v>2</v>
      </c>
      <c r="U363" s="51">
        <f t="shared" si="476"/>
        <v>11</v>
      </c>
      <c r="V363" s="124"/>
      <c r="W363" s="124"/>
      <c r="X363" s="16"/>
      <c r="Y363" s="43"/>
      <c r="Z363" s="43"/>
    </row>
    <row r="364" ht="15.75" customHeight="1">
      <c r="A364" s="128"/>
      <c r="B364" s="128"/>
      <c r="C364" s="129" t="s">
        <v>1351</v>
      </c>
      <c r="D364" s="130"/>
      <c r="E364" s="131"/>
      <c r="F364" s="132"/>
      <c r="G364" s="129"/>
      <c r="H364" s="133"/>
      <c r="I364" s="132">
        <v>11.8</v>
      </c>
      <c r="J364" s="129"/>
      <c r="K364" s="133"/>
      <c r="L364" s="132">
        <v>9.2</v>
      </c>
      <c r="M364" s="129"/>
      <c r="N364" s="133"/>
      <c r="O364" s="132">
        <v>4.5</v>
      </c>
      <c r="P364" s="129"/>
      <c r="Q364" s="133"/>
      <c r="R364" s="132">
        <v>7.7</v>
      </c>
      <c r="S364" s="129"/>
      <c r="T364" s="133"/>
      <c r="U364" s="134">
        <f t="shared" ref="U364:U365" si="477">(F364+I364+L364+O364+R364)*2</f>
        <v>66.4</v>
      </c>
      <c r="V364" s="135">
        <v>20000.0</v>
      </c>
      <c r="W364" s="136"/>
      <c r="X364" s="137" t="s">
        <v>1352</v>
      </c>
      <c r="Y364" s="43"/>
      <c r="Z364" s="43"/>
    </row>
    <row r="365" ht="15.75" customHeight="1">
      <c r="A365" s="128"/>
      <c r="B365" s="128"/>
      <c r="C365" s="138" t="s">
        <v>1353</v>
      </c>
      <c r="D365" s="139"/>
      <c r="E365" s="140"/>
      <c r="F365" s="141">
        <v>11.7</v>
      </c>
      <c r="G365" s="138"/>
      <c r="H365" s="142"/>
      <c r="I365" s="141">
        <v>11.8</v>
      </c>
      <c r="J365" s="138"/>
      <c r="K365" s="142"/>
      <c r="L365" s="141">
        <v>13.3</v>
      </c>
      <c r="M365" s="138"/>
      <c r="N365" s="142"/>
      <c r="O365" s="141"/>
      <c r="P365" s="138"/>
      <c r="Q365" s="142"/>
      <c r="R365" s="141">
        <v>9.2</v>
      </c>
      <c r="S365" s="138"/>
      <c r="T365" s="142"/>
      <c r="U365" s="143">
        <f t="shared" si="477"/>
        <v>92</v>
      </c>
      <c r="V365" s="144">
        <f>(U364+U365)*V364*4/100</f>
        <v>126720</v>
      </c>
      <c r="W365" s="145"/>
      <c r="X365" s="137" t="s">
        <v>1354</v>
      </c>
      <c r="Y365" s="43"/>
      <c r="Z365" s="43"/>
    </row>
    <row r="366" ht="15.75" customHeight="1">
      <c r="A366" s="124"/>
      <c r="B366" s="124"/>
      <c r="C366" s="146" t="s">
        <v>1355</v>
      </c>
      <c r="D366" s="147"/>
      <c r="E366" s="148"/>
      <c r="F366" s="149"/>
      <c r="G366" s="146"/>
      <c r="H366" s="150"/>
      <c r="I366" s="149"/>
      <c r="J366" s="146"/>
      <c r="K366" s="150"/>
      <c r="L366" s="149">
        <v>2.0</v>
      </c>
      <c r="M366" s="146"/>
      <c r="N366" s="150"/>
      <c r="O366" s="149"/>
      <c r="P366" s="146"/>
      <c r="Q366" s="150"/>
      <c r="R366" s="149"/>
      <c r="S366" s="146"/>
      <c r="T366" s="150"/>
      <c r="U366" s="152">
        <f>F366+I366+L366+O366+R366</f>
        <v>2</v>
      </c>
      <c r="V366" s="153">
        <f>U366*23000</f>
        <v>46000</v>
      </c>
      <c r="W366" s="21"/>
      <c r="X366" s="16"/>
      <c r="Y366" s="43"/>
      <c r="Z366" s="43"/>
    </row>
    <row r="367" ht="15.75" customHeight="1">
      <c r="A367" s="33">
        <v>73.0</v>
      </c>
      <c r="B367" s="125" t="s">
        <v>745</v>
      </c>
      <c r="C367" s="125" t="s">
        <v>1449</v>
      </c>
      <c r="D367" s="54"/>
      <c r="E367" s="36" t="s">
        <v>19</v>
      </c>
      <c r="F367" s="67"/>
      <c r="G367" s="38"/>
      <c r="H367" s="39">
        <f t="shared" ref="H367:H368" si="478">G367*40/60</f>
        <v>0</v>
      </c>
      <c r="I367" s="37" t="s">
        <v>746</v>
      </c>
      <c r="J367" s="38">
        <v>3.0</v>
      </c>
      <c r="K367" s="39">
        <f t="shared" ref="K367:K368" si="479">J367*40/60</f>
        <v>2</v>
      </c>
      <c r="L367" s="37" t="s">
        <v>747</v>
      </c>
      <c r="M367" s="38">
        <v>4.0</v>
      </c>
      <c r="N367" s="39">
        <f t="shared" ref="N367:N368" si="480">M367*40/60</f>
        <v>2.666666667</v>
      </c>
      <c r="O367" s="37" t="s">
        <v>748</v>
      </c>
      <c r="P367" s="38">
        <v>3.0</v>
      </c>
      <c r="Q367" s="39">
        <f t="shared" ref="Q367:Q368" si="481">P367*40/60</f>
        <v>2</v>
      </c>
      <c r="R367" s="37" t="s">
        <v>1450</v>
      </c>
      <c r="S367" s="38">
        <v>3.0</v>
      </c>
      <c r="T367" s="39">
        <f t="shared" ref="T367:T368" si="482">S367*40/60</f>
        <v>2</v>
      </c>
      <c r="U367" s="40">
        <f t="shared" ref="U367:U368" si="483">G367+J367+M367+P367+S367</f>
        <v>13</v>
      </c>
      <c r="V367" s="126">
        <f>U367+U368</f>
        <v>28</v>
      </c>
      <c r="W367" s="127">
        <f>H367+H368+K367+K368+N367+N368+Q367+Q368+T367+T368</f>
        <v>18.66666667</v>
      </c>
      <c r="X367" s="16"/>
      <c r="Y367" s="43"/>
      <c r="Z367" s="43"/>
    </row>
    <row r="368" ht="15.75" customHeight="1">
      <c r="A368" s="128"/>
      <c r="B368" s="128"/>
      <c r="C368" s="124"/>
      <c r="D368" s="58"/>
      <c r="E368" s="47" t="s">
        <v>25</v>
      </c>
      <c r="F368" s="76" t="s">
        <v>750</v>
      </c>
      <c r="G368" s="49">
        <v>3.0</v>
      </c>
      <c r="H368" s="50">
        <f t="shared" si="478"/>
        <v>2</v>
      </c>
      <c r="I368" s="48" t="s">
        <v>751</v>
      </c>
      <c r="J368" s="49">
        <v>3.0</v>
      </c>
      <c r="K368" s="50">
        <f t="shared" si="479"/>
        <v>2</v>
      </c>
      <c r="L368" s="48" t="s">
        <v>752</v>
      </c>
      <c r="M368" s="49">
        <v>3.0</v>
      </c>
      <c r="N368" s="50">
        <f t="shared" si="480"/>
        <v>2</v>
      </c>
      <c r="O368" s="48" t="s">
        <v>753</v>
      </c>
      <c r="P368" s="49">
        <v>2.0</v>
      </c>
      <c r="Q368" s="50">
        <f t="shared" si="481"/>
        <v>1.333333333</v>
      </c>
      <c r="R368" s="48" t="s">
        <v>754</v>
      </c>
      <c r="S368" s="49">
        <v>4.0</v>
      </c>
      <c r="T368" s="50">
        <f t="shared" si="482"/>
        <v>2.666666667</v>
      </c>
      <c r="U368" s="51">
        <f t="shared" si="483"/>
        <v>15</v>
      </c>
      <c r="V368" s="124"/>
      <c r="W368" s="124"/>
      <c r="X368" s="16"/>
      <c r="Y368" s="43"/>
      <c r="Z368" s="43"/>
    </row>
    <row r="369" ht="15.75" customHeight="1">
      <c r="A369" s="128"/>
      <c r="B369" s="128"/>
      <c r="C369" s="129" t="s">
        <v>1351</v>
      </c>
      <c r="D369" s="130"/>
      <c r="E369" s="131"/>
      <c r="F369" s="132"/>
      <c r="G369" s="129"/>
      <c r="H369" s="133"/>
      <c r="I369" s="132">
        <v>6.0</v>
      </c>
      <c r="J369" s="129"/>
      <c r="K369" s="133"/>
      <c r="L369" s="132">
        <v>7.9</v>
      </c>
      <c r="M369" s="129"/>
      <c r="N369" s="133"/>
      <c r="O369" s="132">
        <v>6.0</v>
      </c>
      <c r="P369" s="129"/>
      <c r="Q369" s="133"/>
      <c r="R369" s="132">
        <v>5.8</v>
      </c>
      <c r="S369" s="129"/>
      <c r="T369" s="133"/>
      <c r="U369" s="134">
        <f t="shared" ref="U369:U370" si="484">(F369+I369+L369+O369+R369)*2</f>
        <v>51.4</v>
      </c>
      <c r="V369" s="135">
        <v>20000.0</v>
      </c>
      <c r="W369" s="136"/>
      <c r="X369" s="137" t="s">
        <v>1352</v>
      </c>
      <c r="Y369" s="43"/>
      <c r="Z369" s="43"/>
    </row>
    <row r="370" ht="15.75" customHeight="1">
      <c r="A370" s="128"/>
      <c r="B370" s="128"/>
      <c r="C370" s="138" t="s">
        <v>1353</v>
      </c>
      <c r="D370" s="139"/>
      <c r="E370" s="140"/>
      <c r="F370" s="141">
        <v>8.8</v>
      </c>
      <c r="G370" s="138"/>
      <c r="H370" s="142"/>
      <c r="I370" s="141">
        <v>6.0</v>
      </c>
      <c r="J370" s="138"/>
      <c r="K370" s="142"/>
      <c r="L370" s="141">
        <v>6.0</v>
      </c>
      <c r="M370" s="138"/>
      <c r="N370" s="142"/>
      <c r="O370" s="141">
        <v>6.0</v>
      </c>
      <c r="P370" s="138"/>
      <c r="Q370" s="142"/>
      <c r="R370" s="141">
        <v>5.2</v>
      </c>
      <c r="S370" s="138"/>
      <c r="T370" s="142"/>
      <c r="U370" s="143">
        <f t="shared" si="484"/>
        <v>64</v>
      </c>
      <c r="V370" s="144">
        <f>(U369+U370)*V369*4/100</f>
        <v>92320</v>
      </c>
      <c r="W370" s="145"/>
      <c r="X370" s="137" t="s">
        <v>1354</v>
      </c>
      <c r="Y370" s="43"/>
      <c r="Z370" s="43"/>
    </row>
    <row r="371" ht="15.75" customHeight="1">
      <c r="A371" s="124"/>
      <c r="B371" s="124"/>
      <c r="C371" s="146" t="s">
        <v>1355</v>
      </c>
      <c r="D371" s="147"/>
      <c r="E371" s="148"/>
      <c r="F371" s="149"/>
      <c r="G371" s="146"/>
      <c r="H371" s="150"/>
      <c r="I371" s="149"/>
      <c r="J371" s="146"/>
      <c r="K371" s="150"/>
      <c r="L371" s="149"/>
      <c r="M371" s="146"/>
      <c r="N371" s="150"/>
      <c r="O371" s="149"/>
      <c r="P371" s="146"/>
      <c r="Q371" s="150"/>
      <c r="R371" s="149"/>
      <c r="S371" s="146"/>
      <c r="T371" s="150"/>
      <c r="U371" s="152">
        <f>F371+I371+L371+O371+R371</f>
        <v>0</v>
      </c>
      <c r="V371" s="153">
        <f>U371*23000</f>
        <v>0</v>
      </c>
      <c r="W371" s="21"/>
      <c r="X371" s="16"/>
      <c r="Y371" s="43"/>
      <c r="Z371" s="43"/>
    </row>
    <row r="372" ht="15.75" customHeight="1">
      <c r="A372" s="33">
        <v>74.0</v>
      </c>
      <c r="B372" s="125" t="s">
        <v>755</v>
      </c>
      <c r="C372" s="125" t="s">
        <v>1393</v>
      </c>
      <c r="D372" s="54"/>
      <c r="E372" s="36" t="s">
        <v>19</v>
      </c>
      <c r="F372" s="37" t="s">
        <v>756</v>
      </c>
      <c r="G372" s="38">
        <v>3.0</v>
      </c>
      <c r="H372" s="39">
        <f t="shared" ref="H372:H373" si="485">G372*40/60</f>
        <v>2</v>
      </c>
      <c r="I372" s="37" t="s">
        <v>757</v>
      </c>
      <c r="J372" s="38">
        <v>4.0</v>
      </c>
      <c r="K372" s="39">
        <f t="shared" ref="K372:K373" si="486">J372*40/60</f>
        <v>2.666666667</v>
      </c>
      <c r="L372" s="37" t="s">
        <v>758</v>
      </c>
      <c r="M372" s="38">
        <v>4.0</v>
      </c>
      <c r="N372" s="39">
        <f t="shared" ref="N372:N373" si="487">M372*40/60</f>
        <v>2.666666667</v>
      </c>
      <c r="O372" s="37" t="s">
        <v>759</v>
      </c>
      <c r="P372" s="38">
        <v>4.0</v>
      </c>
      <c r="Q372" s="39">
        <f t="shared" ref="Q372:Q373" si="488">P372*40/60</f>
        <v>2.666666667</v>
      </c>
      <c r="R372" s="37" t="s">
        <v>760</v>
      </c>
      <c r="S372" s="38">
        <v>2.0</v>
      </c>
      <c r="T372" s="39">
        <f t="shared" ref="T372:T373" si="489">S372*40/60</f>
        <v>1.333333333</v>
      </c>
      <c r="U372" s="40">
        <f t="shared" ref="U372:U373" si="490">G372+J372+M372+P372+S372</f>
        <v>17</v>
      </c>
      <c r="V372" s="126">
        <f>U372+U373</f>
        <v>35</v>
      </c>
      <c r="W372" s="127">
        <f>H372+H373+K372+K373+N372+N373+Q372+Q373+T372+T373</f>
        <v>23.33333333</v>
      </c>
      <c r="X372" s="16"/>
      <c r="Y372" s="43"/>
      <c r="Z372" s="43"/>
    </row>
    <row r="373" ht="15.75" customHeight="1">
      <c r="A373" s="128"/>
      <c r="B373" s="128"/>
      <c r="C373" s="124"/>
      <c r="D373" s="58"/>
      <c r="E373" s="47" t="s">
        <v>25</v>
      </c>
      <c r="F373" s="48" t="s">
        <v>761</v>
      </c>
      <c r="G373" s="49">
        <v>4.0</v>
      </c>
      <c r="H373" s="50">
        <f t="shared" si="485"/>
        <v>2.666666667</v>
      </c>
      <c r="I373" s="48" t="s">
        <v>762</v>
      </c>
      <c r="J373" s="49">
        <v>4.0</v>
      </c>
      <c r="K373" s="50">
        <f t="shared" si="486"/>
        <v>2.666666667</v>
      </c>
      <c r="L373" s="48" t="s">
        <v>763</v>
      </c>
      <c r="M373" s="49">
        <v>4.0</v>
      </c>
      <c r="N373" s="50">
        <f t="shared" si="487"/>
        <v>2.666666667</v>
      </c>
      <c r="O373" s="48" t="s">
        <v>764</v>
      </c>
      <c r="P373" s="49">
        <v>3.0</v>
      </c>
      <c r="Q373" s="50">
        <f t="shared" si="488"/>
        <v>2</v>
      </c>
      <c r="R373" s="48" t="s">
        <v>765</v>
      </c>
      <c r="S373" s="49">
        <v>3.0</v>
      </c>
      <c r="T373" s="50">
        <f t="shared" si="489"/>
        <v>2</v>
      </c>
      <c r="U373" s="51">
        <f t="shared" si="490"/>
        <v>18</v>
      </c>
      <c r="V373" s="124"/>
      <c r="W373" s="124"/>
      <c r="X373" s="16"/>
      <c r="Y373" s="43"/>
      <c r="Z373" s="43"/>
    </row>
    <row r="374" ht="15.75" customHeight="1">
      <c r="A374" s="128"/>
      <c r="B374" s="128"/>
      <c r="C374" s="129" t="s">
        <v>1351</v>
      </c>
      <c r="D374" s="130"/>
      <c r="E374" s="131"/>
      <c r="F374" s="132">
        <v>9.4</v>
      </c>
      <c r="G374" s="129"/>
      <c r="H374" s="133"/>
      <c r="I374" s="132">
        <v>9.4</v>
      </c>
      <c r="J374" s="129"/>
      <c r="K374" s="133"/>
      <c r="L374" s="132">
        <v>9.4</v>
      </c>
      <c r="M374" s="129"/>
      <c r="N374" s="133"/>
      <c r="O374" s="160">
        <v>9.4</v>
      </c>
      <c r="P374" s="129"/>
      <c r="Q374" s="133"/>
      <c r="R374" s="132">
        <v>7.2</v>
      </c>
      <c r="S374" s="129"/>
      <c r="T374" s="133"/>
      <c r="U374" s="134">
        <f t="shared" ref="U374:U375" si="491">(F374+I374+L374+O374+R374)*2</f>
        <v>89.6</v>
      </c>
      <c r="V374" s="135">
        <v>20000.0</v>
      </c>
      <c r="W374" s="136"/>
      <c r="X374" s="137" t="s">
        <v>1352</v>
      </c>
      <c r="Y374" s="43"/>
      <c r="Z374" s="43"/>
    </row>
    <row r="375" ht="15.75" customHeight="1">
      <c r="A375" s="128"/>
      <c r="B375" s="128"/>
      <c r="C375" s="138" t="s">
        <v>1353</v>
      </c>
      <c r="D375" s="139"/>
      <c r="E375" s="140"/>
      <c r="F375" s="141">
        <v>7.3</v>
      </c>
      <c r="G375" s="138"/>
      <c r="H375" s="142"/>
      <c r="I375" s="141">
        <v>6.2</v>
      </c>
      <c r="J375" s="138"/>
      <c r="K375" s="142"/>
      <c r="L375" s="141">
        <v>6.2</v>
      </c>
      <c r="M375" s="138"/>
      <c r="N375" s="142"/>
      <c r="O375" s="141">
        <v>9.4</v>
      </c>
      <c r="P375" s="138"/>
      <c r="Q375" s="142"/>
      <c r="R375" s="141">
        <v>7.2</v>
      </c>
      <c r="S375" s="138"/>
      <c r="T375" s="142"/>
      <c r="U375" s="143">
        <f t="shared" si="491"/>
        <v>72.6</v>
      </c>
      <c r="V375" s="144">
        <f>(U374+U375)*V374*4/100</f>
        <v>129760</v>
      </c>
      <c r="W375" s="145"/>
      <c r="X375" s="137" t="s">
        <v>1354</v>
      </c>
      <c r="Y375" s="43"/>
      <c r="Z375" s="43"/>
    </row>
    <row r="376" ht="15.75" customHeight="1">
      <c r="A376" s="124"/>
      <c r="B376" s="124"/>
      <c r="C376" s="146" t="s">
        <v>1355</v>
      </c>
      <c r="D376" s="147"/>
      <c r="E376" s="148"/>
      <c r="F376" s="149"/>
      <c r="G376" s="146"/>
      <c r="H376" s="150"/>
      <c r="I376" s="149"/>
      <c r="J376" s="146"/>
      <c r="K376" s="150"/>
      <c r="L376" s="149"/>
      <c r="M376" s="146"/>
      <c r="N376" s="150"/>
      <c r="O376" s="149"/>
      <c r="P376" s="146"/>
      <c r="Q376" s="150"/>
      <c r="R376" s="149"/>
      <c r="S376" s="146"/>
      <c r="T376" s="150"/>
      <c r="U376" s="152">
        <f>F376+I376+L376+O376+R376</f>
        <v>0</v>
      </c>
      <c r="V376" s="153">
        <f>U376*23000</f>
        <v>0</v>
      </c>
      <c r="W376" s="21"/>
      <c r="X376" s="16"/>
      <c r="Y376" s="43"/>
      <c r="Z376" s="43"/>
    </row>
    <row r="377" ht="15.75" customHeight="1">
      <c r="A377" s="33">
        <v>75.0</v>
      </c>
      <c r="B377" s="125" t="s">
        <v>766</v>
      </c>
      <c r="C377" s="125" t="s">
        <v>1451</v>
      </c>
      <c r="D377" s="54"/>
      <c r="E377" s="36" t="s">
        <v>19</v>
      </c>
      <c r="F377" s="37" t="s">
        <v>767</v>
      </c>
      <c r="G377" s="38">
        <v>3.0</v>
      </c>
      <c r="H377" s="39">
        <f t="shared" ref="H377:H378" si="492">G377*40/60</f>
        <v>2</v>
      </c>
      <c r="I377" s="37" t="s">
        <v>768</v>
      </c>
      <c r="J377" s="38">
        <v>4.0</v>
      </c>
      <c r="K377" s="39">
        <f t="shared" ref="K377:K378" si="493">J377*40/60</f>
        <v>2.666666667</v>
      </c>
      <c r="L377" s="37" t="s">
        <v>769</v>
      </c>
      <c r="M377" s="38">
        <v>3.0</v>
      </c>
      <c r="N377" s="39">
        <f t="shared" ref="N377:N378" si="494">M377*40/60</f>
        <v>2</v>
      </c>
      <c r="O377" s="37" t="s">
        <v>770</v>
      </c>
      <c r="P377" s="38">
        <v>4.0</v>
      </c>
      <c r="Q377" s="39">
        <f t="shared" ref="Q377:Q378" si="495">P377*40/60</f>
        <v>2.666666667</v>
      </c>
      <c r="R377" s="67" t="s">
        <v>771</v>
      </c>
      <c r="S377" s="68">
        <v>4.0</v>
      </c>
      <c r="T377" s="39">
        <f t="shared" ref="T377:T378" si="496">S377*40/60</f>
        <v>2.666666667</v>
      </c>
      <c r="U377" s="40">
        <f t="shared" ref="U377:U378" si="497">G377+J377+M377+P377+S377</f>
        <v>18</v>
      </c>
      <c r="V377" s="126">
        <f>U377+U378</f>
        <v>32</v>
      </c>
      <c r="W377" s="127">
        <f>H377+H378+K377+K378+N377+N378+Q377+Q378+T377+T378</f>
        <v>21.33333333</v>
      </c>
      <c r="X377" s="16"/>
      <c r="Y377" s="43"/>
      <c r="Z377" s="43"/>
    </row>
    <row r="378" ht="15.75" customHeight="1">
      <c r="A378" s="128"/>
      <c r="B378" s="128"/>
      <c r="C378" s="124"/>
      <c r="D378" s="58"/>
      <c r="E378" s="47" t="s">
        <v>25</v>
      </c>
      <c r="F378" s="48" t="s">
        <v>1452</v>
      </c>
      <c r="G378" s="49">
        <v>3.0</v>
      </c>
      <c r="H378" s="50">
        <f t="shared" si="492"/>
        <v>2</v>
      </c>
      <c r="I378" s="48" t="s">
        <v>1453</v>
      </c>
      <c r="J378" s="49">
        <v>4.0</v>
      </c>
      <c r="K378" s="50">
        <f t="shared" si="493"/>
        <v>2.666666667</v>
      </c>
      <c r="L378" s="48"/>
      <c r="M378" s="49"/>
      <c r="N378" s="50">
        <f t="shared" si="494"/>
        <v>0</v>
      </c>
      <c r="O378" s="48" t="s">
        <v>1454</v>
      </c>
      <c r="P378" s="49">
        <v>4.0</v>
      </c>
      <c r="Q378" s="50">
        <f t="shared" si="495"/>
        <v>2.666666667</v>
      </c>
      <c r="R378" s="48" t="s">
        <v>775</v>
      </c>
      <c r="S378" s="49">
        <v>3.0</v>
      </c>
      <c r="T378" s="50">
        <f t="shared" si="496"/>
        <v>2</v>
      </c>
      <c r="U378" s="51">
        <f t="shared" si="497"/>
        <v>14</v>
      </c>
      <c r="V378" s="124"/>
      <c r="W378" s="124"/>
      <c r="X378" s="16"/>
      <c r="Y378" s="43"/>
      <c r="Z378" s="43"/>
    </row>
    <row r="379" ht="15.75" customHeight="1">
      <c r="A379" s="128"/>
      <c r="B379" s="128"/>
      <c r="C379" s="129" t="s">
        <v>1351</v>
      </c>
      <c r="D379" s="130"/>
      <c r="E379" s="131"/>
      <c r="F379" s="132">
        <v>8.7</v>
      </c>
      <c r="G379" s="129"/>
      <c r="H379" s="133"/>
      <c r="I379" s="132">
        <v>7.0</v>
      </c>
      <c r="J379" s="129"/>
      <c r="K379" s="133"/>
      <c r="L379" s="132">
        <v>8.7</v>
      </c>
      <c r="M379" s="129"/>
      <c r="N379" s="133"/>
      <c r="O379" s="132">
        <v>7.0</v>
      </c>
      <c r="P379" s="129"/>
      <c r="Q379" s="133"/>
      <c r="R379" s="132">
        <v>1.0</v>
      </c>
      <c r="S379" s="129"/>
      <c r="T379" s="133"/>
      <c r="U379" s="134">
        <f t="shared" ref="U379:U380" si="498">(F379+I379+L379+O379+R379)*2</f>
        <v>64.8</v>
      </c>
      <c r="V379" s="135">
        <v>20000.0</v>
      </c>
      <c r="W379" s="136"/>
      <c r="X379" s="137" t="s">
        <v>1352</v>
      </c>
      <c r="Y379" s="43"/>
      <c r="Z379" s="43"/>
    </row>
    <row r="380" ht="15.75" customHeight="1">
      <c r="A380" s="128"/>
      <c r="B380" s="128"/>
      <c r="C380" s="138" t="s">
        <v>1353</v>
      </c>
      <c r="D380" s="139"/>
      <c r="E380" s="140"/>
      <c r="F380" s="141">
        <v>8.8</v>
      </c>
      <c r="G380" s="138"/>
      <c r="H380" s="142"/>
      <c r="I380" s="141">
        <v>8.8</v>
      </c>
      <c r="J380" s="138"/>
      <c r="K380" s="142"/>
      <c r="L380" s="141"/>
      <c r="M380" s="138"/>
      <c r="N380" s="142"/>
      <c r="O380" s="141">
        <v>8.8</v>
      </c>
      <c r="P380" s="138"/>
      <c r="Q380" s="142"/>
      <c r="R380" s="141">
        <v>1.0</v>
      </c>
      <c r="S380" s="138"/>
      <c r="T380" s="142"/>
      <c r="U380" s="143">
        <f t="shared" si="498"/>
        <v>54.8</v>
      </c>
      <c r="V380" s="144">
        <f>(U379+U380)*V379*4/100</f>
        <v>95680</v>
      </c>
      <c r="W380" s="145"/>
      <c r="X380" s="137" t="s">
        <v>1354</v>
      </c>
      <c r="Y380" s="43"/>
      <c r="Z380" s="43"/>
    </row>
    <row r="381" ht="15.75" customHeight="1">
      <c r="A381" s="124"/>
      <c r="B381" s="124"/>
      <c r="C381" s="146" t="s">
        <v>1355</v>
      </c>
      <c r="D381" s="147"/>
      <c r="E381" s="148"/>
      <c r="F381" s="149"/>
      <c r="G381" s="146"/>
      <c r="H381" s="150"/>
      <c r="I381" s="149"/>
      <c r="J381" s="146"/>
      <c r="K381" s="150"/>
      <c r="L381" s="149"/>
      <c r="M381" s="146"/>
      <c r="N381" s="150"/>
      <c r="O381" s="149"/>
      <c r="P381" s="146"/>
      <c r="Q381" s="150"/>
      <c r="R381" s="149"/>
      <c r="S381" s="146"/>
      <c r="T381" s="150"/>
      <c r="U381" s="152">
        <f>F381+I381+L381+O381+R381</f>
        <v>0</v>
      </c>
      <c r="V381" s="153">
        <f>U381*23000</f>
        <v>0</v>
      </c>
      <c r="W381" s="21"/>
      <c r="X381" s="16"/>
      <c r="Y381" s="43"/>
      <c r="Z381" s="43"/>
    </row>
    <row r="382" ht="15.75" customHeight="1">
      <c r="A382" s="33">
        <v>76.0</v>
      </c>
      <c r="B382" s="125" t="s">
        <v>776</v>
      </c>
      <c r="C382" s="125" t="s">
        <v>1455</v>
      </c>
      <c r="D382" s="54"/>
      <c r="E382" s="36" t="s">
        <v>19</v>
      </c>
      <c r="F382" s="37" t="s">
        <v>777</v>
      </c>
      <c r="G382" s="38">
        <v>3.0</v>
      </c>
      <c r="H382" s="39">
        <f t="shared" ref="H382:H383" si="499">G382*40/60</f>
        <v>2</v>
      </c>
      <c r="I382" s="67" t="s">
        <v>778</v>
      </c>
      <c r="J382" s="68">
        <v>4.0</v>
      </c>
      <c r="K382" s="39">
        <f t="shared" ref="K382:K383" si="500">J382*40/60</f>
        <v>2.666666667</v>
      </c>
      <c r="L382" s="67" t="s">
        <v>1456</v>
      </c>
      <c r="M382" s="68">
        <v>4.0</v>
      </c>
      <c r="N382" s="70">
        <f t="shared" ref="N382:N383" si="501">M382*40/60</f>
        <v>2.666666667</v>
      </c>
      <c r="O382" s="67" t="s">
        <v>780</v>
      </c>
      <c r="P382" s="68">
        <v>4.0</v>
      </c>
      <c r="Q382" s="70">
        <f t="shared" ref="Q382:Q383" si="502">P382*40/60</f>
        <v>2.666666667</v>
      </c>
      <c r="R382" s="67" t="s">
        <v>1457</v>
      </c>
      <c r="S382" s="68">
        <v>4.0</v>
      </c>
      <c r="T382" s="39">
        <f t="shared" ref="T382:T383" si="503">S382*40/60</f>
        <v>2.666666667</v>
      </c>
      <c r="U382" s="40">
        <f t="shared" ref="U382:U383" si="504">G382+J382+M382+P382+S382</f>
        <v>19</v>
      </c>
      <c r="V382" s="126">
        <f>U382+U383</f>
        <v>29</v>
      </c>
      <c r="W382" s="127">
        <f>H382+H383+K382+K383+N382+N383+Q382+Q383+T382+T383</f>
        <v>19.33333333</v>
      </c>
      <c r="X382" s="16"/>
      <c r="Y382" s="43"/>
      <c r="Z382" s="43"/>
    </row>
    <row r="383" ht="15.75" customHeight="1">
      <c r="A383" s="128"/>
      <c r="B383" s="128"/>
      <c r="C383" s="124"/>
      <c r="D383" s="58"/>
      <c r="E383" s="47" t="s">
        <v>25</v>
      </c>
      <c r="F383" s="48" t="s">
        <v>781</v>
      </c>
      <c r="G383" s="49">
        <v>3.0</v>
      </c>
      <c r="H383" s="50">
        <f t="shared" si="499"/>
        <v>2</v>
      </c>
      <c r="I383" s="59" t="s">
        <v>35</v>
      </c>
      <c r="J383" s="49"/>
      <c r="K383" s="50">
        <f t="shared" si="500"/>
        <v>0</v>
      </c>
      <c r="L383" s="48" t="s">
        <v>782</v>
      </c>
      <c r="M383" s="49">
        <v>2.0</v>
      </c>
      <c r="N383" s="50">
        <f t="shared" si="501"/>
        <v>1.333333333</v>
      </c>
      <c r="O383" s="48" t="s">
        <v>783</v>
      </c>
      <c r="P383" s="49">
        <v>2.0</v>
      </c>
      <c r="Q383" s="50">
        <f t="shared" si="502"/>
        <v>1.333333333</v>
      </c>
      <c r="R383" s="48" t="s">
        <v>784</v>
      </c>
      <c r="S383" s="49">
        <v>3.0</v>
      </c>
      <c r="T383" s="50">
        <f t="shared" si="503"/>
        <v>2</v>
      </c>
      <c r="U383" s="51">
        <f t="shared" si="504"/>
        <v>10</v>
      </c>
      <c r="V383" s="124"/>
      <c r="W383" s="124"/>
      <c r="X383" s="16"/>
      <c r="Y383" s="43"/>
      <c r="Z383" s="43"/>
    </row>
    <row r="384" ht="15.75" customHeight="1">
      <c r="A384" s="128"/>
      <c r="B384" s="128"/>
      <c r="C384" s="129" t="s">
        <v>1351</v>
      </c>
      <c r="D384" s="130"/>
      <c r="E384" s="131"/>
      <c r="F384" s="132">
        <v>7.1</v>
      </c>
      <c r="G384" s="129"/>
      <c r="H384" s="133"/>
      <c r="I384" s="132">
        <v>7.1</v>
      </c>
      <c r="J384" s="129"/>
      <c r="K384" s="133"/>
      <c r="L384" s="132">
        <v>7.4</v>
      </c>
      <c r="M384" s="129"/>
      <c r="N384" s="133"/>
      <c r="O384" s="132">
        <v>7.1</v>
      </c>
      <c r="P384" s="129"/>
      <c r="Q384" s="133"/>
      <c r="R384" s="132">
        <v>7.4</v>
      </c>
      <c r="S384" s="129"/>
      <c r="T384" s="133"/>
      <c r="U384" s="134">
        <f t="shared" ref="U384:U385" si="505">(F384+I384+L384+O384+R384)*2</f>
        <v>72.2</v>
      </c>
      <c r="V384" s="135">
        <v>20000.0</v>
      </c>
      <c r="W384" s="136"/>
      <c r="X384" s="137" t="s">
        <v>1352</v>
      </c>
      <c r="Y384" s="43"/>
      <c r="Z384" s="43"/>
    </row>
    <row r="385" ht="15.75" customHeight="1">
      <c r="A385" s="128"/>
      <c r="B385" s="128"/>
      <c r="C385" s="138" t="s">
        <v>1353</v>
      </c>
      <c r="D385" s="139"/>
      <c r="E385" s="140"/>
      <c r="F385" s="141">
        <v>7.0</v>
      </c>
      <c r="G385" s="138"/>
      <c r="H385" s="142"/>
      <c r="I385" s="141"/>
      <c r="J385" s="138"/>
      <c r="K385" s="142"/>
      <c r="L385" s="141">
        <v>7.0</v>
      </c>
      <c r="M385" s="138"/>
      <c r="N385" s="142"/>
      <c r="O385" s="141">
        <v>7.0</v>
      </c>
      <c r="P385" s="138"/>
      <c r="Q385" s="142"/>
      <c r="R385" s="141">
        <v>7.0</v>
      </c>
      <c r="S385" s="138"/>
      <c r="T385" s="142"/>
      <c r="U385" s="143">
        <f t="shared" si="505"/>
        <v>56</v>
      </c>
      <c r="V385" s="144">
        <f>(U384+U385)*V384*4/100</f>
        <v>102560</v>
      </c>
      <c r="W385" s="145"/>
      <c r="X385" s="137" t="s">
        <v>1354</v>
      </c>
      <c r="Y385" s="43"/>
      <c r="Z385" s="43"/>
    </row>
    <row r="386" ht="15.75" customHeight="1">
      <c r="A386" s="124"/>
      <c r="B386" s="124"/>
      <c r="C386" s="146" t="s">
        <v>1355</v>
      </c>
      <c r="D386" s="147"/>
      <c r="E386" s="148"/>
      <c r="F386" s="149"/>
      <c r="G386" s="146"/>
      <c r="H386" s="150"/>
      <c r="I386" s="149"/>
      <c r="J386" s="146"/>
      <c r="K386" s="150"/>
      <c r="L386" s="149"/>
      <c r="M386" s="146"/>
      <c r="N386" s="150"/>
      <c r="O386" s="149"/>
      <c r="P386" s="146"/>
      <c r="Q386" s="150"/>
      <c r="R386" s="149"/>
      <c r="S386" s="146"/>
      <c r="T386" s="150"/>
      <c r="U386" s="152">
        <f>F386+I386+L386+O386+R386</f>
        <v>0</v>
      </c>
      <c r="V386" s="153">
        <f>U386*23000</f>
        <v>0</v>
      </c>
      <c r="W386" s="21"/>
      <c r="X386" s="16"/>
      <c r="Y386" s="43"/>
      <c r="Z386" s="43"/>
    </row>
    <row r="387" ht="15.75" customHeight="1">
      <c r="A387" s="33">
        <v>77.0</v>
      </c>
      <c r="B387" s="125" t="s">
        <v>785</v>
      </c>
      <c r="C387" s="125" t="s">
        <v>1393</v>
      </c>
      <c r="D387" s="54"/>
      <c r="E387" s="36" t="s">
        <v>19</v>
      </c>
      <c r="F387" s="37" t="s">
        <v>786</v>
      </c>
      <c r="G387" s="38">
        <v>3.0</v>
      </c>
      <c r="H387" s="39">
        <f t="shared" ref="H387:H388" si="506">G387*40/60</f>
        <v>2</v>
      </c>
      <c r="I387" s="37" t="s">
        <v>787</v>
      </c>
      <c r="J387" s="38">
        <v>4.0</v>
      </c>
      <c r="K387" s="39">
        <f t="shared" ref="K387:K388" si="507">J387*40/60</f>
        <v>2.666666667</v>
      </c>
      <c r="L387" s="37" t="s">
        <v>788</v>
      </c>
      <c r="M387" s="38">
        <v>4.0</v>
      </c>
      <c r="N387" s="39">
        <f t="shared" ref="N387:N388" si="508">M387*40/60</f>
        <v>2.666666667</v>
      </c>
      <c r="O387" s="37" t="s">
        <v>789</v>
      </c>
      <c r="P387" s="38">
        <v>3.0</v>
      </c>
      <c r="Q387" s="39">
        <f t="shared" ref="Q387:Q388" si="509">P387*40/60</f>
        <v>2</v>
      </c>
      <c r="R387" s="37" t="s">
        <v>790</v>
      </c>
      <c r="S387" s="38">
        <v>4.0</v>
      </c>
      <c r="T387" s="39">
        <f t="shared" ref="T387:T388" si="510">S387*40/60</f>
        <v>2.666666667</v>
      </c>
      <c r="U387" s="40">
        <f t="shared" ref="U387:U388" si="511">G387+J387+M387+P387+S387</f>
        <v>18</v>
      </c>
      <c r="V387" s="126">
        <f>U387+U388</f>
        <v>33</v>
      </c>
      <c r="W387" s="127">
        <f>H387+H388+K387+K388+N387+N388+Q387+Q388+T387+T388</f>
        <v>22</v>
      </c>
      <c r="X387" s="16"/>
      <c r="Y387" s="43"/>
      <c r="Z387" s="43"/>
    </row>
    <row r="388" ht="15.75" customHeight="1">
      <c r="A388" s="128"/>
      <c r="B388" s="128"/>
      <c r="C388" s="124"/>
      <c r="D388" s="58"/>
      <c r="E388" s="47" t="s">
        <v>25</v>
      </c>
      <c r="F388" s="48" t="s">
        <v>791</v>
      </c>
      <c r="G388" s="49">
        <v>4.0</v>
      </c>
      <c r="H388" s="50">
        <f t="shared" si="506"/>
        <v>2.666666667</v>
      </c>
      <c r="I388" s="48" t="s">
        <v>792</v>
      </c>
      <c r="J388" s="49">
        <v>2.0</v>
      </c>
      <c r="K388" s="50">
        <f t="shared" si="507"/>
        <v>1.333333333</v>
      </c>
      <c r="L388" s="48" t="s">
        <v>793</v>
      </c>
      <c r="M388" s="49">
        <v>3.0</v>
      </c>
      <c r="N388" s="50">
        <f t="shared" si="508"/>
        <v>2</v>
      </c>
      <c r="O388" s="48" t="s">
        <v>794</v>
      </c>
      <c r="P388" s="49">
        <v>3.0</v>
      </c>
      <c r="Q388" s="50">
        <f t="shared" si="509"/>
        <v>2</v>
      </c>
      <c r="R388" s="48" t="s">
        <v>795</v>
      </c>
      <c r="S388" s="49">
        <v>3.0</v>
      </c>
      <c r="T388" s="50">
        <f t="shared" si="510"/>
        <v>2</v>
      </c>
      <c r="U388" s="51">
        <f t="shared" si="511"/>
        <v>15</v>
      </c>
      <c r="V388" s="124"/>
      <c r="W388" s="124"/>
      <c r="X388" s="16"/>
      <c r="Y388" s="43"/>
      <c r="Z388" s="43"/>
    </row>
    <row r="389" ht="15.75" customHeight="1">
      <c r="A389" s="128"/>
      <c r="B389" s="128"/>
      <c r="C389" s="129" t="s">
        <v>1351</v>
      </c>
      <c r="D389" s="130"/>
      <c r="E389" s="131"/>
      <c r="F389" s="132">
        <v>6.7</v>
      </c>
      <c r="G389" s="129"/>
      <c r="H389" s="133"/>
      <c r="I389" s="132">
        <v>8.8</v>
      </c>
      <c r="J389" s="129"/>
      <c r="K389" s="133"/>
      <c r="L389" s="132">
        <v>6.7</v>
      </c>
      <c r="M389" s="129"/>
      <c r="N389" s="133"/>
      <c r="O389" s="132">
        <v>10.1</v>
      </c>
      <c r="P389" s="129"/>
      <c r="Q389" s="133"/>
      <c r="R389" s="160">
        <v>6.7</v>
      </c>
      <c r="S389" s="129"/>
      <c r="T389" s="133"/>
      <c r="U389" s="134">
        <f t="shared" ref="U389:U390" si="512">(F389+I389+L389+O389+R389)*2</f>
        <v>78</v>
      </c>
      <c r="V389" s="135">
        <v>20000.0</v>
      </c>
      <c r="W389" s="136"/>
      <c r="X389" s="137" t="s">
        <v>1352</v>
      </c>
      <c r="Y389" s="43"/>
      <c r="Z389" s="43"/>
    </row>
    <row r="390" ht="15.75" customHeight="1">
      <c r="A390" s="128"/>
      <c r="B390" s="128"/>
      <c r="C390" s="138" t="s">
        <v>1353</v>
      </c>
      <c r="D390" s="139"/>
      <c r="E390" s="140"/>
      <c r="F390" s="141">
        <v>4.1</v>
      </c>
      <c r="G390" s="138"/>
      <c r="H390" s="142"/>
      <c r="I390" s="141">
        <v>8.8</v>
      </c>
      <c r="J390" s="138"/>
      <c r="K390" s="142"/>
      <c r="L390" s="141">
        <v>11.0</v>
      </c>
      <c r="M390" s="138"/>
      <c r="N390" s="142"/>
      <c r="O390" s="141">
        <v>11.0</v>
      </c>
      <c r="P390" s="138"/>
      <c r="Q390" s="142"/>
      <c r="R390" s="141">
        <v>6.7</v>
      </c>
      <c r="S390" s="138"/>
      <c r="T390" s="142"/>
      <c r="U390" s="143">
        <f t="shared" si="512"/>
        <v>83.2</v>
      </c>
      <c r="V390" s="144">
        <f>(U389+U390)*V389*4/100</f>
        <v>128960</v>
      </c>
      <c r="W390" s="145"/>
      <c r="X390" s="137" t="s">
        <v>1354</v>
      </c>
      <c r="Y390" s="43"/>
      <c r="Z390" s="43"/>
    </row>
    <row r="391" ht="15.75" customHeight="1">
      <c r="A391" s="124"/>
      <c r="B391" s="124"/>
      <c r="C391" s="146" t="s">
        <v>1355</v>
      </c>
      <c r="D391" s="147"/>
      <c r="E391" s="148"/>
      <c r="F391" s="149"/>
      <c r="G391" s="146"/>
      <c r="H391" s="150"/>
      <c r="I391" s="149"/>
      <c r="J391" s="146"/>
      <c r="K391" s="150"/>
      <c r="L391" s="149"/>
      <c r="M391" s="146"/>
      <c r="N391" s="150"/>
      <c r="O391" s="149"/>
      <c r="P391" s="146"/>
      <c r="Q391" s="150"/>
      <c r="R391" s="149"/>
      <c r="S391" s="146"/>
      <c r="T391" s="150"/>
      <c r="U391" s="152">
        <f>F391+I391+L391+O391+R391</f>
        <v>0</v>
      </c>
      <c r="V391" s="153">
        <f>U391*23000</f>
        <v>0</v>
      </c>
      <c r="W391" s="21"/>
      <c r="X391" s="16"/>
      <c r="Y391" s="43"/>
      <c r="Z391" s="43"/>
    </row>
    <row r="392" ht="24.75" customHeight="1">
      <c r="A392" s="33">
        <v>78.0</v>
      </c>
      <c r="B392" s="125" t="s">
        <v>796</v>
      </c>
      <c r="C392" s="125" t="s">
        <v>1390</v>
      </c>
      <c r="D392" s="35" t="s">
        <v>18</v>
      </c>
      <c r="E392" s="36" t="s">
        <v>19</v>
      </c>
      <c r="F392" s="37" t="s">
        <v>797</v>
      </c>
      <c r="G392" s="38">
        <v>3.0</v>
      </c>
      <c r="H392" s="39">
        <f t="shared" ref="H392:H393" si="513">G392*40/60</f>
        <v>2</v>
      </c>
      <c r="I392" s="67" t="s">
        <v>798</v>
      </c>
      <c r="J392" s="68">
        <v>4.0</v>
      </c>
      <c r="K392" s="70">
        <f t="shared" ref="K392:K393" si="514">J392*40/60</f>
        <v>2.666666667</v>
      </c>
      <c r="L392" s="67" t="s">
        <v>1458</v>
      </c>
      <c r="M392" s="68">
        <v>4.0</v>
      </c>
      <c r="N392" s="70">
        <f t="shared" ref="N392:N393" si="515">M392*40/60</f>
        <v>2.666666667</v>
      </c>
      <c r="O392" s="75" t="s">
        <v>800</v>
      </c>
      <c r="P392" s="38">
        <v>3.0</v>
      </c>
      <c r="Q392" s="39">
        <f t="shared" ref="Q392:Q393" si="516">P392*40/60</f>
        <v>2</v>
      </c>
      <c r="R392" s="67" t="s">
        <v>801</v>
      </c>
      <c r="S392" s="38">
        <v>4.0</v>
      </c>
      <c r="T392" s="39">
        <f t="shared" ref="T392:T393" si="517">S392*40/60</f>
        <v>2.666666667</v>
      </c>
      <c r="U392" s="40">
        <f t="shared" ref="U392:U393" si="518">G392+J392+M392+P392+S392</f>
        <v>18</v>
      </c>
      <c r="V392" s="126">
        <f>U392+U393</f>
        <v>33</v>
      </c>
      <c r="W392" s="127">
        <f>H392+H393+K392+K393+N392+N393+Q392+Q393+T392+T393</f>
        <v>22</v>
      </c>
      <c r="X392" s="16"/>
      <c r="Y392" s="43"/>
      <c r="Z392" s="43"/>
    </row>
    <row r="393" ht="15.75" customHeight="1">
      <c r="A393" s="128"/>
      <c r="B393" s="128"/>
      <c r="C393" s="124"/>
      <c r="D393" s="46">
        <v>1998.0</v>
      </c>
      <c r="E393" s="47" t="s">
        <v>25</v>
      </c>
      <c r="F393" s="48" t="s">
        <v>735</v>
      </c>
      <c r="G393" s="49">
        <v>3.0</v>
      </c>
      <c r="H393" s="50">
        <f t="shared" si="513"/>
        <v>2</v>
      </c>
      <c r="I393" s="48" t="s">
        <v>802</v>
      </c>
      <c r="J393" s="49">
        <v>4.0</v>
      </c>
      <c r="K393" s="50">
        <f t="shared" si="514"/>
        <v>2.666666667</v>
      </c>
      <c r="L393" s="48" t="s">
        <v>803</v>
      </c>
      <c r="M393" s="49">
        <v>3.0</v>
      </c>
      <c r="N393" s="50">
        <f t="shared" si="515"/>
        <v>2</v>
      </c>
      <c r="O393" s="48" t="s">
        <v>804</v>
      </c>
      <c r="P393" s="49">
        <v>2.0</v>
      </c>
      <c r="Q393" s="50">
        <f t="shared" si="516"/>
        <v>1.333333333</v>
      </c>
      <c r="R393" s="48" t="s">
        <v>805</v>
      </c>
      <c r="S393" s="49">
        <v>3.0</v>
      </c>
      <c r="T393" s="50">
        <f t="shared" si="517"/>
        <v>2</v>
      </c>
      <c r="U393" s="51">
        <f t="shared" si="518"/>
        <v>15</v>
      </c>
      <c r="V393" s="124"/>
      <c r="W393" s="124"/>
      <c r="X393" s="16"/>
      <c r="Y393" s="43"/>
      <c r="Z393" s="43"/>
    </row>
    <row r="394" ht="15.75" customHeight="1">
      <c r="A394" s="128"/>
      <c r="B394" s="128"/>
      <c r="C394" s="129" t="s">
        <v>1351</v>
      </c>
      <c r="D394" s="130"/>
      <c r="E394" s="131"/>
      <c r="F394" s="132">
        <v>15.3</v>
      </c>
      <c r="G394" s="129"/>
      <c r="H394" s="133"/>
      <c r="I394" s="132">
        <v>15.3</v>
      </c>
      <c r="J394" s="129"/>
      <c r="K394" s="133"/>
      <c r="L394" s="132">
        <v>6.0</v>
      </c>
      <c r="M394" s="129"/>
      <c r="N394" s="133"/>
      <c r="O394" s="132">
        <v>3.0</v>
      </c>
      <c r="P394" s="129"/>
      <c r="Q394" s="133"/>
      <c r="R394" s="132">
        <v>1.8</v>
      </c>
      <c r="S394" s="129"/>
      <c r="T394" s="133"/>
      <c r="U394" s="134">
        <f t="shared" ref="U394:U395" si="519">(F394+I394+L394+O394+R394)*2</f>
        <v>82.8</v>
      </c>
      <c r="V394" s="135">
        <v>20000.0</v>
      </c>
      <c r="W394" s="136"/>
      <c r="X394" s="137" t="s">
        <v>1352</v>
      </c>
      <c r="Y394" s="43"/>
      <c r="Z394" s="43"/>
    </row>
    <row r="395" ht="15.75" customHeight="1">
      <c r="A395" s="128"/>
      <c r="B395" s="128"/>
      <c r="C395" s="138" t="s">
        <v>1353</v>
      </c>
      <c r="D395" s="139"/>
      <c r="E395" s="140"/>
      <c r="F395" s="141">
        <v>6.0</v>
      </c>
      <c r="G395" s="138"/>
      <c r="H395" s="142"/>
      <c r="I395" s="141">
        <v>11.4</v>
      </c>
      <c r="J395" s="138"/>
      <c r="K395" s="142"/>
      <c r="L395" s="141">
        <v>19.2</v>
      </c>
      <c r="M395" s="138"/>
      <c r="N395" s="142"/>
      <c r="O395" s="141">
        <v>3.0</v>
      </c>
      <c r="P395" s="138"/>
      <c r="Q395" s="142"/>
      <c r="R395" s="141">
        <v>19.2</v>
      </c>
      <c r="S395" s="138"/>
      <c r="T395" s="142"/>
      <c r="U395" s="143">
        <f t="shared" si="519"/>
        <v>117.6</v>
      </c>
      <c r="V395" s="144">
        <f>(U394+U395)*V394*4/100</f>
        <v>160320</v>
      </c>
      <c r="W395" s="145"/>
      <c r="X395" s="137" t="s">
        <v>1354</v>
      </c>
      <c r="Y395" s="43"/>
      <c r="Z395" s="43"/>
    </row>
    <row r="396" ht="15.75" customHeight="1">
      <c r="A396" s="124"/>
      <c r="B396" s="124"/>
      <c r="C396" s="146" t="s">
        <v>1355</v>
      </c>
      <c r="D396" s="147"/>
      <c r="E396" s="148"/>
      <c r="F396" s="149">
        <v>2.0</v>
      </c>
      <c r="G396" s="146"/>
      <c r="H396" s="150"/>
      <c r="I396" s="149"/>
      <c r="J396" s="146"/>
      <c r="K396" s="150"/>
      <c r="L396" s="149">
        <v>2.0</v>
      </c>
      <c r="M396" s="146"/>
      <c r="N396" s="150"/>
      <c r="O396" s="149"/>
      <c r="P396" s="146"/>
      <c r="Q396" s="150"/>
      <c r="R396" s="149">
        <v>2.0</v>
      </c>
      <c r="S396" s="146"/>
      <c r="T396" s="150"/>
      <c r="U396" s="152">
        <f>F396+I396+L396+O396+R396</f>
        <v>6</v>
      </c>
      <c r="V396" s="153">
        <f>U396*23000</f>
        <v>138000</v>
      </c>
      <c r="W396" s="21"/>
      <c r="X396" s="16"/>
      <c r="Y396" s="43"/>
      <c r="Z396" s="43"/>
    </row>
    <row r="397" ht="15.75" customHeight="1">
      <c r="A397" s="33">
        <v>79.0</v>
      </c>
      <c r="B397" s="125" t="s">
        <v>806</v>
      </c>
      <c r="C397" s="125" t="s">
        <v>1459</v>
      </c>
      <c r="D397" s="35" t="s">
        <v>18</v>
      </c>
      <c r="E397" s="36" t="s">
        <v>19</v>
      </c>
      <c r="F397" s="37" t="s">
        <v>807</v>
      </c>
      <c r="G397" s="38">
        <v>3.0</v>
      </c>
      <c r="H397" s="39">
        <f t="shared" ref="H397:H398" si="520">G397*40/60</f>
        <v>2</v>
      </c>
      <c r="I397" s="37" t="s">
        <v>808</v>
      </c>
      <c r="J397" s="38">
        <v>3.0</v>
      </c>
      <c r="K397" s="39">
        <f t="shared" ref="K397:K398" si="521">J397*40/60</f>
        <v>2</v>
      </c>
      <c r="L397" s="37" t="s">
        <v>809</v>
      </c>
      <c r="M397" s="38">
        <v>4.0</v>
      </c>
      <c r="N397" s="39">
        <f t="shared" ref="N397:N398" si="522">M397*40/60</f>
        <v>2.666666667</v>
      </c>
      <c r="O397" s="37" t="s">
        <v>810</v>
      </c>
      <c r="P397" s="38">
        <v>2.0</v>
      </c>
      <c r="Q397" s="39">
        <f t="shared" ref="Q397:Q398" si="523">P397*40/60</f>
        <v>1.333333333</v>
      </c>
      <c r="R397" s="37" t="s">
        <v>811</v>
      </c>
      <c r="S397" s="38">
        <v>4.0</v>
      </c>
      <c r="T397" s="39">
        <f t="shared" ref="T397:T398" si="524">S397*40/60</f>
        <v>2.666666667</v>
      </c>
      <c r="U397" s="40">
        <f t="shared" ref="U397:U398" si="525">G397+J397+M397+P397+S397</f>
        <v>16</v>
      </c>
      <c r="V397" s="126">
        <f>U397+U398</f>
        <v>28</v>
      </c>
      <c r="W397" s="127">
        <f>H397+H398+K397+K398+N397+N398+Q397+Q398+T397+T398</f>
        <v>18.66666667</v>
      </c>
      <c r="X397" s="16"/>
      <c r="Y397" s="43"/>
      <c r="Z397" s="43"/>
    </row>
    <row r="398" ht="15.75" customHeight="1">
      <c r="A398" s="128"/>
      <c r="B398" s="128"/>
      <c r="C398" s="124"/>
      <c r="D398" s="46">
        <v>1992.0</v>
      </c>
      <c r="E398" s="47" t="s">
        <v>25</v>
      </c>
      <c r="F398" s="48" t="s">
        <v>812</v>
      </c>
      <c r="G398" s="49">
        <v>3.0</v>
      </c>
      <c r="H398" s="50">
        <f t="shared" si="520"/>
        <v>2</v>
      </c>
      <c r="I398" s="48" t="s">
        <v>813</v>
      </c>
      <c r="J398" s="49">
        <v>3.0</v>
      </c>
      <c r="K398" s="50">
        <f t="shared" si="521"/>
        <v>2</v>
      </c>
      <c r="L398" s="48" t="s">
        <v>814</v>
      </c>
      <c r="M398" s="49">
        <v>3.0</v>
      </c>
      <c r="N398" s="50">
        <f t="shared" si="522"/>
        <v>2</v>
      </c>
      <c r="O398" s="48" t="s">
        <v>815</v>
      </c>
      <c r="P398" s="49">
        <v>3.0</v>
      </c>
      <c r="Q398" s="50">
        <f t="shared" si="523"/>
        <v>2</v>
      </c>
      <c r="R398" s="59" t="s">
        <v>35</v>
      </c>
      <c r="S398" s="49"/>
      <c r="T398" s="50">
        <f t="shared" si="524"/>
        <v>0</v>
      </c>
      <c r="U398" s="51">
        <f t="shared" si="525"/>
        <v>12</v>
      </c>
      <c r="V398" s="124"/>
      <c r="W398" s="124"/>
      <c r="X398" s="16"/>
      <c r="Y398" s="43"/>
      <c r="Z398" s="43"/>
    </row>
    <row r="399" ht="15.75" customHeight="1">
      <c r="A399" s="128"/>
      <c r="B399" s="128"/>
      <c r="C399" s="129" t="s">
        <v>1351</v>
      </c>
      <c r="D399" s="130"/>
      <c r="E399" s="131"/>
      <c r="F399" s="132">
        <v>6.0</v>
      </c>
      <c r="G399" s="129"/>
      <c r="H399" s="133"/>
      <c r="I399" s="132">
        <v>6.0</v>
      </c>
      <c r="J399" s="129"/>
      <c r="K399" s="133"/>
      <c r="L399" s="132">
        <v>6.0</v>
      </c>
      <c r="M399" s="129"/>
      <c r="N399" s="133"/>
      <c r="O399" s="132">
        <v>6.0</v>
      </c>
      <c r="P399" s="129"/>
      <c r="Q399" s="133"/>
      <c r="R399" s="132">
        <v>6.0</v>
      </c>
      <c r="S399" s="129"/>
      <c r="T399" s="133"/>
      <c r="U399" s="134">
        <f t="shared" ref="U399:U400" si="526">(F399+I399+L399+O399+R399)*2</f>
        <v>60</v>
      </c>
      <c r="V399" s="135">
        <v>20000.0</v>
      </c>
      <c r="W399" s="136"/>
      <c r="X399" s="137" t="s">
        <v>1352</v>
      </c>
      <c r="Y399" s="43"/>
      <c r="Z399" s="43"/>
    </row>
    <row r="400" ht="15.75" customHeight="1">
      <c r="A400" s="128"/>
      <c r="B400" s="128"/>
      <c r="C400" s="138" t="s">
        <v>1353</v>
      </c>
      <c r="D400" s="139"/>
      <c r="E400" s="140"/>
      <c r="F400" s="141">
        <v>6.0</v>
      </c>
      <c r="G400" s="138"/>
      <c r="H400" s="142"/>
      <c r="I400" s="141">
        <v>6.0</v>
      </c>
      <c r="J400" s="138"/>
      <c r="K400" s="142"/>
      <c r="L400" s="141">
        <v>6.0</v>
      </c>
      <c r="M400" s="138"/>
      <c r="N400" s="142"/>
      <c r="O400" s="141">
        <v>6.0</v>
      </c>
      <c r="P400" s="138"/>
      <c r="Q400" s="142"/>
      <c r="R400" s="141"/>
      <c r="S400" s="138"/>
      <c r="T400" s="142"/>
      <c r="U400" s="143">
        <f t="shared" si="526"/>
        <v>48</v>
      </c>
      <c r="V400" s="144">
        <f>(U399+U400)*V399*4/100</f>
        <v>86400</v>
      </c>
      <c r="W400" s="145"/>
      <c r="X400" s="137" t="s">
        <v>1354</v>
      </c>
      <c r="Y400" s="43"/>
      <c r="Z400" s="43"/>
    </row>
    <row r="401" ht="15.75" customHeight="1">
      <c r="A401" s="124"/>
      <c r="B401" s="124"/>
      <c r="C401" s="146" t="s">
        <v>1355</v>
      </c>
      <c r="D401" s="147"/>
      <c r="E401" s="148"/>
      <c r="F401" s="149"/>
      <c r="G401" s="146"/>
      <c r="H401" s="150"/>
      <c r="I401" s="149"/>
      <c r="J401" s="146"/>
      <c r="K401" s="150"/>
      <c r="L401" s="149"/>
      <c r="M401" s="146"/>
      <c r="N401" s="150"/>
      <c r="O401" s="149"/>
      <c r="P401" s="146"/>
      <c r="Q401" s="150"/>
      <c r="R401" s="149"/>
      <c r="S401" s="146"/>
      <c r="T401" s="150"/>
      <c r="U401" s="152">
        <f>F401+I401+L401+O401+R401</f>
        <v>0</v>
      </c>
      <c r="V401" s="153">
        <f>U401*23000</f>
        <v>0</v>
      </c>
      <c r="W401" s="21"/>
      <c r="X401" s="16"/>
      <c r="Y401" s="43"/>
      <c r="Z401" s="43"/>
    </row>
    <row r="402" ht="24.75" customHeight="1">
      <c r="A402" s="33">
        <v>80.0</v>
      </c>
      <c r="B402" s="125" t="s">
        <v>816</v>
      </c>
      <c r="C402" s="125" t="s">
        <v>1392</v>
      </c>
      <c r="D402" s="35" t="s">
        <v>18</v>
      </c>
      <c r="E402" s="36" t="s">
        <v>19</v>
      </c>
      <c r="F402" s="37" t="s">
        <v>817</v>
      </c>
      <c r="G402" s="38">
        <v>3.0</v>
      </c>
      <c r="H402" s="39">
        <f t="shared" ref="H402:H403" si="527">G402*40/60</f>
        <v>2</v>
      </c>
      <c r="I402" s="37" t="s">
        <v>818</v>
      </c>
      <c r="J402" s="38">
        <v>4.0</v>
      </c>
      <c r="K402" s="39">
        <f t="shared" ref="K402:K403" si="528">J402*40/60</f>
        <v>2.666666667</v>
      </c>
      <c r="L402" s="67" t="s">
        <v>819</v>
      </c>
      <c r="M402" s="68">
        <v>3.0</v>
      </c>
      <c r="N402" s="39">
        <f t="shared" ref="N402:N403" si="529">M402*40/60</f>
        <v>2</v>
      </c>
      <c r="O402" s="37" t="s">
        <v>820</v>
      </c>
      <c r="P402" s="38">
        <v>4.0</v>
      </c>
      <c r="Q402" s="39">
        <f t="shared" ref="Q402:Q403" si="530">P402*40/60</f>
        <v>2.666666667</v>
      </c>
      <c r="R402" s="37" t="s">
        <v>821</v>
      </c>
      <c r="S402" s="38">
        <v>3.0</v>
      </c>
      <c r="T402" s="39">
        <f t="shared" ref="T402:T403" si="531">S402*40/60</f>
        <v>2</v>
      </c>
      <c r="U402" s="40">
        <f t="shared" ref="U402:U403" si="532">G402+J402+M402+P402+S402</f>
        <v>17</v>
      </c>
      <c r="V402" s="126">
        <f>U402+U403</f>
        <v>31</v>
      </c>
      <c r="W402" s="127">
        <f>H402+H403+K402+K403+N402+N403+Q402+Q403+T402+T403</f>
        <v>20.66666667</v>
      </c>
      <c r="X402" s="16"/>
      <c r="Y402" s="43"/>
      <c r="Z402" s="43"/>
    </row>
    <row r="403" ht="15.75" customHeight="1">
      <c r="A403" s="128"/>
      <c r="B403" s="128"/>
      <c r="C403" s="124"/>
      <c r="D403" s="46">
        <v>1996.0</v>
      </c>
      <c r="E403" s="47" t="s">
        <v>25</v>
      </c>
      <c r="F403" s="48" t="s">
        <v>822</v>
      </c>
      <c r="G403" s="49">
        <v>3.0</v>
      </c>
      <c r="H403" s="50">
        <f t="shared" si="527"/>
        <v>2</v>
      </c>
      <c r="I403" s="48" t="s">
        <v>823</v>
      </c>
      <c r="J403" s="49">
        <v>3.0</v>
      </c>
      <c r="K403" s="50">
        <f t="shared" si="528"/>
        <v>2</v>
      </c>
      <c r="L403" s="48" t="s">
        <v>824</v>
      </c>
      <c r="M403" s="49">
        <v>3.0</v>
      </c>
      <c r="N403" s="50">
        <f t="shared" si="529"/>
        <v>2</v>
      </c>
      <c r="O403" s="48" t="s">
        <v>1460</v>
      </c>
      <c r="P403" s="49">
        <v>2.0</v>
      </c>
      <c r="Q403" s="50">
        <f t="shared" si="530"/>
        <v>1.333333333</v>
      </c>
      <c r="R403" s="48" t="s">
        <v>826</v>
      </c>
      <c r="S403" s="49">
        <v>3.0</v>
      </c>
      <c r="T403" s="50">
        <f t="shared" si="531"/>
        <v>2</v>
      </c>
      <c r="U403" s="51">
        <f t="shared" si="532"/>
        <v>14</v>
      </c>
      <c r="V403" s="124"/>
      <c r="W403" s="124"/>
      <c r="X403" s="16"/>
      <c r="Y403" s="43"/>
      <c r="Z403" s="43"/>
    </row>
    <row r="404" ht="15.75" customHeight="1">
      <c r="A404" s="128"/>
      <c r="B404" s="128"/>
      <c r="C404" s="129" t="s">
        <v>1351</v>
      </c>
      <c r="D404" s="130"/>
      <c r="E404" s="131"/>
      <c r="F404" s="132">
        <v>1.6</v>
      </c>
      <c r="G404" s="129"/>
      <c r="H404" s="133"/>
      <c r="I404" s="132">
        <v>6.3</v>
      </c>
      <c r="J404" s="129"/>
      <c r="K404" s="133"/>
      <c r="L404" s="132">
        <v>1.6</v>
      </c>
      <c r="M404" s="129"/>
      <c r="N404" s="133"/>
      <c r="O404" s="132">
        <v>8.6</v>
      </c>
      <c r="P404" s="129"/>
      <c r="Q404" s="133"/>
      <c r="R404" s="132">
        <v>7.6</v>
      </c>
      <c r="S404" s="129"/>
      <c r="T404" s="133"/>
      <c r="U404" s="134">
        <f t="shared" ref="U404:U405" si="533">(F404+I404+L404+O404+R404)*2</f>
        <v>51.4</v>
      </c>
      <c r="V404" s="135">
        <v>20000.0</v>
      </c>
      <c r="W404" s="136"/>
      <c r="X404" s="137" t="s">
        <v>1352</v>
      </c>
      <c r="Y404" s="43"/>
      <c r="Z404" s="43"/>
    </row>
    <row r="405" ht="15.75" customHeight="1">
      <c r="A405" s="128"/>
      <c r="B405" s="128"/>
      <c r="C405" s="138" t="s">
        <v>1353</v>
      </c>
      <c r="D405" s="139"/>
      <c r="E405" s="140"/>
      <c r="F405" s="141">
        <v>6.3</v>
      </c>
      <c r="G405" s="138"/>
      <c r="H405" s="142"/>
      <c r="I405" s="163">
        <v>6.3</v>
      </c>
      <c r="J405" s="138"/>
      <c r="K405" s="142"/>
      <c r="L405" s="141">
        <v>7.6</v>
      </c>
      <c r="M405" s="138"/>
      <c r="N405" s="142"/>
      <c r="O405" s="141">
        <v>8.6</v>
      </c>
      <c r="P405" s="138"/>
      <c r="Q405" s="142"/>
      <c r="R405" s="141">
        <v>13.9</v>
      </c>
      <c r="S405" s="138"/>
      <c r="T405" s="142"/>
      <c r="U405" s="143">
        <f t="shared" si="533"/>
        <v>85.4</v>
      </c>
      <c r="V405" s="144">
        <f>(U404+U405)*V404*4/100</f>
        <v>109440</v>
      </c>
      <c r="W405" s="145"/>
      <c r="X405" s="137" t="s">
        <v>1354</v>
      </c>
      <c r="Y405" s="43"/>
      <c r="Z405" s="43"/>
    </row>
    <row r="406" ht="15.75" customHeight="1">
      <c r="A406" s="124"/>
      <c r="B406" s="124"/>
      <c r="C406" s="146" t="s">
        <v>1355</v>
      </c>
      <c r="D406" s="147"/>
      <c r="E406" s="148"/>
      <c r="F406" s="149"/>
      <c r="G406" s="146"/>
      <c r="H406" s="150"/>
      <c r="I406" s="149"/>
      <c r="J406" s="146"/>
      <c r="K406" s="150"/>
      <c r="L406" s="149"/>
      <c r="M406" s="146"/>
      <c r="N406" s="150"/>
      <c r="O406" s="149"/>
      <c r="P406" s="146"/>
      <c r="Q406" s="150"/>
      <c r="R406" s="149">
        <v>3.0</v>
      </c>
      <c r="S406" s="146"/>
      <c r="T406" s="150"/>
      <c r="U406" s="152">
        <f>F406+I406+L406+O406+R406</f>
        <v>3</v>
      </c>
      <c r="V406" s="153">
        <f>U406*23000</f>
        <v>69000</v>
      </c>
      <c r="W406" s="21"/>
      <c r="X406" s="16"/>
      <c r="Y406" s="43"/>
      <c r="Z406" s="43"/>
    </row>
    <row r="407" ht="24.75" customHeight="1">
      <c r="A407" s="33">
        <v>81.0</v>
      </c>
      <c r="B407" s="125" t="s">
        <v>827</v>
      </c>
      <c r="C407" s="125" t="s">
        <v>1461</v>
      </c>
      <c r="D407" s="54"/>
      <c r="E407" s="36" t="s">
        <v>19</v>
      </c>
      <c r="F407" s="62" t="s">
        <v>828</v>
      </c>
      <c r="G407" s="63">
        <v>4.0</v>
      </c>
      <c r="H407" s="39">
        <f t="shared" ref="H407:H408" si="534">G407*45/60</f>
        <v>3</v>
      </c>
      <c r="I407" s="62" t="s">
        <v>829</v>
      </c>
      <c r="J407" s="63">
        <v>3.0</v>
      </c>
      <c r="K407" s="39">
        <f>J407*45/60</f>
        <v>2.25</v>
      </c>
      <c r="L407" s="62" t="s">
        <v>830</v>
      </c>
      <c r="M407" s="63">
        <v>3.0</v>
      </c>
      <c r="N407" s="39">
        <f t="shared" ref="N407:N408" si="535">M407*45/60</f>
        <v>2.25</v>
      </c>
      <c r="O407" s="62" t="s">
        <v>831</v>
      </c>
      <c r="P407" s="63">
        <v>3.0</v>
      </c>
      <c r="Q407" s="39">
        <f>P407*45/60</f>
        <v>2.25</v>
      </c>
      <c r="R407" s="62" t="s">
        <v>832</v>
      </c>
      <c r="S407" s="63">
        <v>4.0</v>
      </c>
      <c r="T407" s="39">
        <f t="shared" ref="T407:T408" si="536">S407*45/60</f>
        <v>3</v>
      </c>
      <c r="U407" s="40">
        <f t="shared" ref="U407:U408" si="537">G407+J407+M407+P407+S407</f>
        <v>17</v>
      </c>
      <c r="V407" s="126">
        <f>U407+U408</f>
        <v>31</v>
      </c>
      <c r="W407" s="127">
        <f>H407+H408+K407+K408+N407+N408+Q407+Q408+T407+T408</f>
        <v>22.91666667</v>
      </c>
      <c r="X407" s="16"/>
      <c r="Y407" s="43"/>
      <c r="Z407" s="43"/>
    </row>
    <row r="408" ht="15.75" customHeight="1">
      <c r="A408" s="128"/>
      <c r="B408" s="128"/>
      <c r="C408" s="124"/>
      <c r="D408" s="58"/>
      <c r="E408" s="47" t="s">
        <v>25</v>
      </c>
      <c r="F408" s="64" t="s">
        <v>833</v>
      </c>
      <c r="G408" s="65">
        <v>3.0</v>
      </c>
      <c r="H408" s="50">
        <f t="shared" si="534"/>
        <v>2.25</v>
      </c>
      <c r="I408" s="66" t="s">
        <v>580</v>
      </c>
      <c r="J408" s="49"/>
      <c r="K408" s="50">
        <f>J408*40/60</f>
        <v>0</v>
      </c>
      <c r="L408" s="64" t="s">
        <v>834</v>
      </c>
      <c r="M408" s="65">
        <v>3.0</v>
      </c>
      <c r="N408" s="50">
        <f t="shared" si="535"/>
        <v>2.25</v>
      </c>
      <c r="O408" s="64" t="s">
        <v>835</v>
      </c>
      <c r="P408" s="65">
        <v>4.0</v>
      </c>
      <c r="Q408" s="50">
        <f>P408*40/60</f>
        <v>2.666666667</v>
      </c>
      <c r="R408" s="64" t="s">
        <v>836</v>
      </c>
      <c r="S408" s="65">
        <v>4.0</v>
      </c>
      <c r="T408" s="50">
        <f t="shared" si="536"/>
        <v>3</v>
      </c>
      <c r="U408" s="51">
        <f t="shared" si="537"/>
        <v>14</v>
      </c>
      <c r="V408" s="124"/>
      <c r="W408" s="124"/>
      <c r="X408" s="16"/>
      <c r="Y408" s="43"/>
      <c r="Z408" s="43"/>
    </row>
    <row r="409" ht="15.75" customHeight="1">
      <c r="A409" s="128"/>
      <c r="B409" s="128"/>
      <c r="C409" s="129" t="s">
        <v>1351</v>
      </c>
      <c r="D409" s="130"/>
      <c r="E409" s="131"/>
      <c r="F409" s="132">
        <v>4.1</v>
      </c>
      <c r="G409" s="129"/>
      <c r="H409" s="133"/>
      <c r="I409" s="132">
        <v>4.9</v>
      </c>
      <c r="J409" s="129"/>
      <c r="K409" s="133"/>
      <c r="L409" s="132">
        <v>11.6</v>
      </c>
      <c r="M409" s="129"/>
      <c r="N409" s="133"/>
      <c r="O409" s="132">
        <v>6.0</v>
      </c>
      <c r="P409" s="129"/>
      <c r="Q409" s="133"/>
      <c r="R409" s="132">
        <v>11.8</v>
      </c>
      <c r="S409" s="129"/>
      <c r="T409" s="133"/>
      <c r="U409" s="134">
        <f t="shared" ref="U409:U410" si="538">(F409+I409+L409+O409+R409)*2</f>
        <v>76.8</v>
      </c>
      <c r="V409" s="135">
        <v>20000.0</v>
      </c>
      <c r="W409" s="136"/>
      <c r="X409" s="137" t="s">
        <v>1352</v>
      </c>
      <c r="Y409" s="43"/>
      <c r="Z409" s="43"/>
    </row>
    <row r="410" ht="15.75" customHeight="1">
      <c r="A410" s="128"/>
      <c r="B410" s="128"/>
      <c r="C410" s="138" t="s">
        <v>1353</v>
      </c>
      <c r="D410" s="139"/>
      <c r="E410" s="140"/>
      <c r="F410" s="141">
        <v>14.4</v>
      </c>
      <c r="G410" s="138"/>
      <c r="H410" s="142"/>
      <c r="I410" s="141"/>
      <c r="J410" s="138"/>
      <c r="K410" s="142"/>
      <c r="L410" s="141">
        <v>11.6</v>
      </c>
      <c r="M410" s="138"/>
      <c r="N410" s="142"/>
      <c r="O410" s="141">
        <v>6.0</v>
      </c>
      <c r="P410" s="138"/>
      <c r="Q410" s="142"/>
      <c r="R410" s="141">
        <v>11.8</v>
      </c>
      <c r="S410" s="138"/>
      <c r="T410" s="142"/>
      <c r="U410" s="143">
        <f t="shared" si="538"/>
        <v>87.6</v>
      </c>
      <c r="V410" s="144">
        <f>(U409+U410)*V409*4/100</f>
        <v>131520</v>
      </c>
      <c r="W410" s="145"/>
      <c r="X410" s="137" t="s">
        <v>1354</v>
      </c>
      <c r="Y410" s="43"/>
      <c r="Z410" s="43"/>
    </row>
    <row r="411" ht="15.75" customHeight="1">
      <c r="A411" s="124"/>
      <c r="B411" s="124"/>
      <c r="C411" s="146" t="s">
        <v>1355</v>
      </c>
      <c r="D411" s="147"/>
      <c r="E411" s="148"/>
      <c r="F411" s="149">
        <f>3*45/60</f>
        <v>2.25</v>
      </c>
      <c r="G411" s="146"/>
      <c r="H411" s="150"/>
      <c r="I411" s="149"/>
      <c r="J411" s="146"/>
      <c r="K411" s="150"/>
      <c r="L411" s="149"/>
      <c r="M411" s="146"/>
      <c r="N411" s="150"/>
      <c r="O411" s="149"/>
      <c r="P411" s="146"/>
      <c r="Q411" s="150"/>
      <c r="R411" s="149"/>
      <c r="S411" s="146"/>
      <c r="T411" s="150"/>
      <c r="U411" s="152">
        <f>F411+I411+L411+O411+R411</f>
        <v>2.25</v>
      </c>
      <c r="V411" s="153">
        <f>U411*23000</f>
        <v>51750</v>
      </c>
      <c r="W411" s="21"/>
      <c r="X411" s="16"/>
      <c r="Y411" s="43"/>
      <c r="Z411" s="43"/>
    </row>
    <row r="412" ht="24.75" customHeight="1">
      <c r="A412" s="33">
        <v>82.0</v>
      </c>
      <c r="B412" s="125" t="s">
        <v>837</v>
      </c>
      <c r="C412" s="125" t="s">
        <v>1462</v>
      </c>
      <c r="D412" s="54"/>
      <c r="E412" s="36" t="s">
        <v>19</v>
      </c>
      <c r="F412" s="37" t="s">
        <v>838</v>
      </c>
      <c r="G412" s="38">
        <v>2.0</v>
      </c>
      <c r="H412" s="39">
        <f t="shared" ref="H412:H413" si="539">G412*40/60</f>
        <v>1.333333333</v>
      </c>
      <c r="I412" s="37" t="s">
        <v>839</v>
      </c>
      <c r="J412" s="38">
        <v>4.0</v>
      </c>
      <c r="K412" s="39">
        <f t="shared" ref="K412:K413" si="540">J412*40/60</f>
        <v>2.666666667</v>
      </c>
      <c r="L412" s="37" t="s">
        <v>840</v>
      </c>
      <c r="M412" s="38">
        <v>3.0</v>
      </c>
      <c r="N412" s="39">
        <f t="shared" ref="N412:N413" si="541">M412*40/60</f>
        <v>2</v>
      </c>
      <c r="O412" s="37" t="s">
        <v>841</v>
      </c>
      <c r="P412" s="38">
        <v>4.0</v>
      </c>
      <c r="Q412" s="39">
        <f t="shared" ref="Q412:Q413" si="542">P412*40/60</f>
        <v>2.666666667</v>
      </c>
      <c r="R412" s="37" t="s">
        <v>842</v>
      </c>
      <c r="S412" s="38">
        <v>4.0</v>
      </c>
      <c r="T412" s="39">
        <f t="shared" ref="T412:T413" si="543">S412*40/60</f>
        <v>2.666666667</v>
      </c>
      <c r="U412" s="40">
        <f t="shared" ref="U412:U413" si="544">G412+J412+M412+P412+S412</f>
        <v>17</v>
      </c>
      <c r="V412" s="126">
        <f>U412+U413</f>
        <v>31</v>
      </c>
      <c r="W412" s="127">
        <f>H412+H413+K412+K413+N412+N413+Q412+Q413+T412+T413</f>
        <v>20.66666667</v>
      </c>
      <c r="X412" s="16"/>
      <c r="Y412" s="43"/>
      <c r="Z412" s="43"/>
    </row>
    <row r="413" ht="15.75" customHeight="1">
      <c r="A413" s="128"/>
      <c r="B413" s="128"/>
      <c r="C413" s="124"/>
      <c r="D413" s="58"/>
      <c r="E413" s="47" t="s">
        <v>25</v>
      </c>
      <c r="F413" s="48" t="s">
        <v>843</v>
      </c>
      <c r="G413" s="49">
        <v>3.0</v>
      </c>
      <c r="H413" s="50">
        <f t="shared" si="539"/>
        <v>2</v>
      </c>
      <c r="I413" s="48" t="s">
        <v>844</v>
      </c>
      <c r="J413" s="49">
        <v>3.0</v>
      </c>
      <c r="K413" s="50">
        <f t="shared" si="540"/>
        <v>2</v>
      </c>
      <c r="L413" s="48" t="s">
        <v>845</v>
      </c>
      <c r="M413" s="49">
        <v>3.0</v>
      </c>
      <c r="N413" s="50">
        <f t="shared" si="541"/>
        <v>2</v>
      </c>
      <c r="O413" s="48" t="s">
        <v>846</v>
      </c>
      <c r="P413" s="49">
        <v>2.0</v>
      </c>
      <c r="Q413" s="50">
        <f t="shared" si="542"/>
        <v>1.333333333</v>
      </c>
      <c r="R413" s="48" t="s">
        <v>847</v>
      </c>
      <c r="S413" s="49">
        <v>3.0</v>
      </c>
      <c r="T413" s="50">
        <f t="shared" si="543"/>
        <v>2</v>
      </c>
      <c r="U413" s="51">
        <f t="shared" si="544"/>
        <v>14</v>
      </c>
      <c r="V413" s="124"/>
      <c r="W413" s="124"/>
      <c r="X413" s="16"/>
      <c r="Y413" s="43"/>
      <c r="Z413" s="43"/>
    </row>
    <row r="414" ht="15.75" customHeight="1">
      <c r="A414" s="128"/>
      <c r="B414" s="128"/>
      <c r="C414" s="129" t="s">
        <v>1351</v>
      </c>
      <c r="D414" s="130"/>
      <c r="E414" s="131"/>
      <c r="F414" s="132">
        <v>3.1</v>
      </c>
      <c r="G414" s="129"/>
      <c r="H414" s="133"/>
      <c r="I414" s="132">
        <v>12.1</v>
      </c>
      <c r="J414" s="129"/>
      <c r="K414" s="133"/>
      <c r="L414" s="132">
        <v>12.1</v>
      </c>
      <c r="M414" s="129"/>
      <c r="N414" s="133"/>
      <c r="O414" s="132">
        <v>12.1</v>
      </c>
      <c r="P414" s="129"/>
      <c r="Q414" s="133"/>
      <c r="R414" s="132">
        <v>11.7</v>
      </c>
      <c r="S414" s="129"/>
      <c r="T414" s="133"/>
      <c r="U414" s="134">
        <f t="shared" ref="U414:U415" si="545">(F414+I414+L414+O414+R414)*2</f>
        <v>102.2</v>
      </c>
      <c r="V414" s="135">
        <v>20000.0</v>
      </c>
      <c r="W414" s="136"/>
      <c r="X414" s="137" t="s">
        <v>1352</v>
      </c>
      <c r="Y414" s="43"/>
      <c r="Z414" s="43"/>
    </row>
    <row r="415" ht="15.75" customHeight="1">
      <c r="A415" s="128"/>
      <c r="B415" s="128"/>
      <c r="C415" s="138" t="s">
        <v>1353</v>
      </c>
      <c r="D415" s="139"/>
      <c r="E415" s="140"/>
      <c r="F415" s="141">
        <v>3.1</v>
      </c>
      <c r="G415" s="138"/>
      <c r="H415" s="142"/>
      <c r="I415" s="141">
        <v>12.1</v>
      </c>
      <c r="J415" s="138"/>
      <c r="K415" s="142"/>
      <c r="L415" s="141">
        <v>12.1</v>
      </c>
      <c r="M415" s="138"/>
      <c r="N415" s="142"/>
      <c r="O415" s="141">
        <v>12.1</v>
      </c>
      <c r="P415" s="138"/>
      <c r="Q415" s="142"/>
      <c r="R415" s="141">
        <v>0.8</v>
      </c>
      <c r="S415" s="138"/>
      <c r="T415" s="142"/>
      <c r="U415" s="143">
        <f t="shared" si="545"/>
        <v>80.4</v>
      </c>
      <c r="V415" s="144">
        <f>(U414+U415)*V414*4/100</f>
        <v>146080</v>
      </c>
      <c r="W415" s="145"/>
      <c r="X415" s="137" t="s">
        <v>1354</v>
      </c>
      <c r="Y415" s="43"/>
      <c r="Z415" s="43"/>
    </row>
    <row r="416" ht="15.75" customHeight="1">
      <c r="A416" s="124"/>
      <c r="B416" s="124"/>
      <c r="C416" s="146" t="s">
        <v>1355</v>
      </c>
      <c r="D416" s="147"/>
      <c r="E416" s="148"/>
      <c r="F416" s="149"/>
      <c r="G416" s="146"/>
      <c r="H416" s="150"/>
      <c r="I416" s="155">
        <f>7*40/60</f>
        <v>4.666666667</v>
      </c>
      <c r="J416" s="146"/>
      <c r="K416" s="150"/>
      <c r="L416" s="149">
        <f>6*40/60</f>
        <v>4</v>
      </c>
      <c r="M416" s="146"/>
      <c r="N416" s="150"/>
      <c r="O416" s="149">
        <f>6*40/60</f>
        <v>4</v>
      </c>
      <c r="P416" s="146"/>
      <c r="Q416" s="150"/>
      <c r="R416" s="149"/>
      <c r="S416" s="146"/>
      <c r="T416" s="150"/>
      <c r="U416" s="156">
        <f>F416+I416+L416+O416+R416</f>
        <v>12.66666667</v>
      </c>
      <c r="V416" s="153">
        <f>U416*23000</f>
        <v>291333.3333</v>
      </c>
      <c r="W416" s="21"/>
      <c r="X416" s="16"/>
      <c r="Y416" s="43"/>
      <c r="Z416" s="43"/>
    </row>
    <row r="417" ht="24.75" customHeight="1">
      <c r="A417" s="33">
        <v>83.0</v>
      </c>
      <c r="B417" s="125" t="s">
        <v>848</v>
      </c>
      <c r="C417" s="125" t="s">
        <v>1463</v>
      </c>
      <c r="D417" s="54"/>
      <c r="E417" s="36" t="s">
        <v>19</v>
      </c>
      <c r="F417" s="55" t="s">
        <v>35</v>
      </c>
      <c r="G417" s="38"/>
      <c r="H417" s="39">
        <f t="shared" ref="H417:H418" si="546">G417*40/60</f>
        <v>0</v>
      </c>
      <c r="I417" s="55" t="s">
        <v>35</v>
      </c>
      <c r="J417" s="38"/>
      <c r="K417" s="39">
        <f t="shared" ref="K417:K418" si="547">J417*40/60</f>
        <v>0</v>
      </c>
      <c r="L417" s="55" t="s">
        <v>35</v>
      </c>
      <c r="M417" s="38"/>
      <c r="N417" s="39">
        <f t="shared" ref="N417:N418" si="548">M417*40/60</f>
        <v>0</v>
      </c>
      <c r="O417" s="55" t="s">
        <v>35</v>
      </c>
      <c r="P417" s="38"/>
      <c r="Q417" s="39">
        <f t="shared" ref="Q417:Q418" si="549">P417*40/60</f>
        <v>0</v>
      </c>
      <c r="R417" s="55" t="s">
        <v>35</v>
      </c>
      <c r="S417" s="38"/>
      <c r="T417" s="39">
        <f t="shared" ref="T417:T418" si="550">S417*40/60</f>
        <v>0</v>
      </c>
      <c r="U417" s="40">
        <f t="shared" ref="U417:U418" si="551">G417+J417+M417+P417+S417</f>
        <v>0</v>
      </c>
      <c r="V417" s="126">
        <f>U417+U418</f>
        <v>19</v>
      </c>
      <c r="W417" s="127">
        <f>H417+H418+K417+K418+N417+N418+Q417+Q418+T417+T418</f>
        <v>12.66666667</v>
      </c>
      <c r="X417" s="16"/>
      <c r="Y417" s="43"/>
      <c r="Z417" s="43"/>
    </row>
    <row r="418" ht="15.75" customHeight="1">
      <c r="A418" s="128"/>
      <c r="B418" s="128"/>
      <c r="C418" s="124"/>
      <c r="D418" s="58"/>
      <c r="E418" s="47" t="s">
        <v>25</v>
      </c>
      <c r="F418" s="48" t="s">
        <v>849</v>
      </c>
      <c r="G418" s="49">
        <v>3.0</v>
      </c>
      <c r="H418" s="50">
        <f t="shared" si="546"/>
        <v>2</v>
      </c>
      <c r="I418" s="48" t="s">
        <v>850</v>
      </c>
      <c r="J418" s="49">
        <v>4.0</v>
      </c>
      <c r="K418" s="50">
        <f t="shared" si="547"/>
        <v>2.666666667</v>
      </c>
      <c r="L418" s="48" t="s">
        <v>851</v>
      </c>
      <c r="M418" s="49">
        <v>4.0</v>
      </c>
      <c r="N418" s="50">
        <f t="shared" si="548"/>
        <v>2.666666667</v>
      </c>
      <c r="O418" s="48" t="s">
        <v>852</v>
      </c>
      <c r="P418" s="49">
        <v>4.0</v>
      </c>
      <c r="Q418" s="50">
        <f t="shared" si="549"/>
        <v>2.666666667</v>
      </c>
      <c r="R418" s="48" t="s">
        <v>853</v>
      </c>
      <c r="S418" s="49">
        <v>4.0</v>
      </c>
      <c r="T418" s="50">
        <f t="shared" si="550"/>
        <v>2.666666667</v>
      </c>
      <c r="U418" s="51">
        <f t="shared" si="551"/>
        <v>19</v>
      </c>
      <c r="V418" s="124"/>
      <c r="W418" s="124"/>
      <c r="X418" s="16"/>
      <c r="Y418" s="43"/>
      <c r="Z418" s="43"/>
    </row>
    <row r="419" ht="15.75" customHeight="1">
      <c r="A419" s="128"/>
      <c r="B419" s="128"/>
      <c r="C419" s="129" t="s">
        <v>1351</v>
      </c>
      <c r="D419" s="130"/>
      <c r="E419" s="131"/>
      <c r="F419" s="132"/>
      <c r="G419" s="129"/>
      <c r="H419" s="133"/>
      <c r="I419" s="132"/>
      <c r="J419" s="129"/>
      <c r="K419" s="133"/>
      <c r="L419" s="132"/>
      <c r="M419" s="129"/>
      <c r="N419" s="133"/>
      <c r="O419" s="132"/>
      <c r="P419" s="129"/>
      <c r="Q419" s="133"/>
      <c r="R419" s="132"/>
      <c r="S419" s="129"/>
      <c r="T419" s="133"/>
      <c r="U419" s="134">
        <f t="shared" ref="U419:U420" si="552">(F419+I419+L419+O419+R419)*2</f>
        <v>0</v>
      </c>
      <c r="V419" s="135">
        <v>20000.0</v>
      </c>
      <c r="W419" s="136"/>
      <c r="X419" s="137" t="s">
        <v>1352</v>
      </c>
      <c r="Y419" s="43"/>
      <c r="Z419" s="43"/>
    </row>
    <row r="420" ht="15.75" customHeight="1">
      <c r="A420" s="128"/>
      <c r="B420" s="128"/>
      <c r="C420" s="138" t="s">
        <v>1353</v>
      </c>
      <c r="D420" s="139"/>
      <c r="E420" s="140"/>
      <c r="F420" s="141">
        <v>16.1</v>
      </c>
      <c r="G420" s="138"/>
      <c r="H420" s="142"/>
      <c r="I420" s="141">
        <v>16.1</v>
      </c>
      <c r="J420" s="138"/>
      <c r="K420" s="142"/>
      <c r="L420" s="141">
        <v>12.3</v>
      </c>
      <c r="M420" s="138"/>
      <c r="N420" s="142"/>
      <c r="O420" s="141">
        <v>12.3</v>
      </c>
      <c r="P420" s="138"/>
      <c r="Q420" s="142"/>
      <c r="R420" s="141">
        <v>19.0</v>
      </c>
      <c r="S420" s="138"/>
      <c r="T420" s="142"/>
      <c r="U420" s="143">
        <f t="shared" si="552"/>
        <v>151.6</v>
      </c>
      <c r="V420" s="144">
        <f>(U419+U420)*V419*4/100</f>
        <v>121280</v>
      </c>
      <c r="W420" s="145"/>
      <c r="X420" s="137" t="s">
        <v>1354</v>
      </c>
      <c r="Y420" s="43"/>
      <c r="Z420" s="43"/>
    </row>
    <row r="421" ht="15.75" customHeight="1">
      <c r="A421" s="124"/>
      <c r="B421" s="124"/>
      <c r="C421" s="146" t="s">
        <v>1355</v>
      </c>
      <c r="D421" s="147"/>
      <c r="E421" s="148"/>
      <c r="F421" s="149">
        <v>2.0</v>
      </c>
      <c r="G421" s="146"/>
      <c r="H421" s="150"/>
      <c r="I421" s="149">
        <v>2.67</v>
      </c>
      <c r="J421" s="146"/>
      <c r="K421" s="150"/>
      <c r="L421" s="149">
        <v>2.67</v>
      </c>
      <c r="M421" s="146"/>
      <c r="N421" s="150"/>
      <c r="O421" s="149">
        <v>2.67</v>
      </c>
      <c r="P421" s="146"/>
      <c r="Q421" s="150"/>
      <c r="R421" s="149">
        <v>2.67</v>
      </c>
      <c r="S421" s="146"/>
      <c r="T421" s="150"/>
      <c r="U421" s="152">
        <f>F421+I421+L421+O421+R421</f>
        <v>12.68</v>
      </c>
      <c r="V421" s="153">
        <f>U421*23000</f>
        <v>291640</v>
      </c>
      <c r="W421" s="21"/>
      <c r="X421" s="16"/>
      <c r="Y421" s="43"/>
      <c r="Z421" s="43"/>
    </row>
    <row r="422" ht="15.75" customHeight="1">
      <c r="A422" s="33">
        <v>84.0</v>
      </c>
      <c r="B422" s="125" t="s">
        <v>854</v>
      </c>
      <c r="C422" s="125" t="s">
        <v>1464</v>
      </c>
      <c r="D422" s="35" t="s">
        <v>18</v>
      </c>
      <c r="E422" s="36" t="s">
        <v>19</v>
      </c>
      <c r="F422" s="37" t="s">
        <v>855</v>
      </c>
      <c r="G422" s="38">
        <v>2.0</v>
      </c>
      <c r="H422" s="39">
        <f t="shared" ref="H422:H423" si="553">G422*40/60</f>
        <v>1.333333333</v>
      </c>
      <c r="I422" s="37" t="s">
        <v>856</v>
      </c>
      <c r="J422" s="68">
        <v>4.0</v>
      </c>
      <c r="K422" s="70">
        <f t="shared" ref="K422:K423" si="554">J422*40/60</f>
        <v>2.666666667</v>
      </c>
      <c r="L422" s="37" t="s">
        <v>857</v>
      </c>
      <c r="M422" s="38">
        <v>3.0</v>
      </c>
      <c r="N422" s="70">
        <f t="shared" ref="N422:N423" si="555">M422*40/60</f>
        <v>2</v>
      </c>
      <c r="O422" s="37" t="s">
        <v>858</v>
      </c>
      <c r="P422" s="38">
        <v>2.0</v>
      </c>
      <c r="Q422" s="70">
        <f t="shared" ref="Q422:Q423" si="556">P422*40/60</f>
        <v>1.333333333</v>
      </c>
      <c r="R422" s="67" t="s">
        <v>859</v>
      </c>
      <c r="S422" s="68">
        <v>4.0</v>
      </c>
      <c r="T422" s="39">
        <f t="shared" ref="T422:T423" si="557">S422*40/60</f>
        <v>2.666666667</v>
      </c>
      <c r="U422" s="40">
        <f t="shared" ref="U422:U423" si="558">G422+J422+M422+P422+S422</f>
        <v>15</v>
      </c>
      <c r="V422" s="126">
        <f>U422+U423</f>
        <v>29</v>
      </c>
      <c r="W422" s="127">
        <f>H422+H423+K422+K423+N422+N423+Q422+Q423+T422+T423</f>
        <v>19.33333333</v>
      </c>
      <c r="X422" s="16"/>
      <c r="Y422" s="43"/>
      <c r="Z422" s="43"/>
    </row>
    <row r="423" ht="15.75" customHeight="1">
      <c r="A423" s="128"/>
      <c r="B423" s="128"/>
      <c r="C423" s="124"/>
      <c r="D423" s="46">
        <v>1993.0</v>
      </c>
      <c r="E423" s="47" t="s">
        <v>25</v>
      </c>
      <c r="F423" s="48" t="s">
        <v>860</v>
      </c>
      <c r="G423" s="49">
        <v>3.0</v>
      </c>
      <c r="H423" s="50">
        <f t="shared" si="553"/>
        <v>2</v>
      </c>
      <c r="I423" s="48" t="s">
        <v>861</v>
      </c>
      <c r="J423" s="49">
        <v>3.0</v>
      </c>
      <c r="K423" s="50">
        <f t="shared" si="554"/>
        <v>2</v>
      </c>
      <c r="L423" s="48" t="s">
        <v>862</v>
      </c>
      <c r="M423" s="49">
        <v>2.0</v>
      </c>
      <c r="N423" s="50">
        <f t="shared" si="555"/>
        <v>1.333333333</v>
      </c>
      <c r="O423" s="48" t="s">
        <v>863</v>
      </c>
      <c r="P423" s="49">
        <v>3.0</v>
      </c>
      <c r="Q423" s="50">
        <f t="shared" si="556"/>
        <v>2</v>
      </c>
      <c r="R423" s="48" t="s">
        <v>864</v>
      </c>
      <c r="S423" s="49">
        <v>3.0</v>
      </c>
      <c r="T423" s="50">
        <f t="shared" si="557"/>
        <v>2</v>
      </c>
      <c r="U423" s="51">
        <f t="shared" si="558"/>
        <v>14</v>
      </c>
      <c r="V423" s="124"/>
      <c r="W423" s="124"/>
      <c r="X423" s="16"/>
      <c r="Y423" s="43"/>
      <c r="Z423" s="43"/>
    </row>
    <row r="424" ht="15.75" customHeight="1">
      <c r="A424" s="128"/>
      <c r="B424" s="128"/>
      <c r="C424" s="129" t="s">
        <v>1351</v>
      </c>
      <c r="D424" s="130"/>
      <c r="E424" s="131"/>
      <c r="F424" s="132">
        <v>9.1</v>
      </c>
      <c r="G424" s="129"/>
      <c r="H424" s="133"/>
      <c r="I424" s="132">
        <v>13.0</v>
      </c>
      <c r="J424" s="129"/>
      <c r="K424" s="133"/>
      <c r="L424" s="132">
        <v>9.1</v>
      </c>
      <c r="M424" s="129"/>
      <c r="N424" s="133"/>
      <c r="O424" s="132">
        <v>9.1</v>
      </c>
      <c r="P424" s="129"/>
      <c r="Q424" s="133"/>
      <c r="R424" s="132">
        <v>8.3</v>
      </c>
      <c r="S424" s="129"/>
      <c r="T424" s="133"/>
      <c r="U424" s="134">
        <f t="shared" ref="U424:U425" si="559">(F424+I424+L424+O424+R424)*2</f>
        <v>97.2</v>
      </c>
      <c r="V424" s="135">
        <v>20000.0</v>
      </c>
      <c r="W424" s="136"/>
      <c r="X424" s="137" t="s">
        <v>1352</v>
      </c>
      <c r="Y424" s="43"/>
      <c r="Z424" s="43"/>
    </row>
    <row r="425" ht="15.75" customHeight="1">
      <c r="A425" s="128"/>
      <c r="B425" s="128"/>
      <c r="C425" s="138" t="s">
        <v>1353</v>
      </c>
      <c r="D425" s="139"/>
      <c r="E425" s="140"/>
      <c r="F425" s="141">
        <v>9.1</v>
      </c>
      <c r="G425" s="138"/>
      <c r="H425" s="142"/>
      <c r="I425" s="141">
        <v>9.1</v>
      </c>
      <c r="J425" s="138"/>
      <c r="K425" s="142"/>
      <c r="L425" s="141">
        <v>9.5</v>
      </c>
      <c r="M425" s="138"/>
      <c r="N425" s="142"/>
      <c r="O425" s="141">
        <v>9.1</v>
      </c>
      <c r="P425" s="138"/>
      <c r="Q425" s="142"/>
      <c r="R425" s="141">
        <v>9.5</v>
      </c>
      <c r="S425" s="138"/>
      <c r="T425" s="142"/>
      <c r="U425" s="143">
        <f t="shared" si="559"/>
        <v>92.6</v>
      </c>
      <c r="V425" s="144">
        <f>(U424+U425)*V424*4/100</f>
        <v>151840</v>
      </c>
      <c r="W425" s="145"/>
      <c r="X425" s="137" t="s">
        <v>1354</v>
      </c>
      <c r="Y425" s="43"/>
      <c r="Z425" s="43"/>
    </row>
    <row r="426" ht="15.75" customHeight="1">
      <c r="A426" s="124"/>
      <c r="B426" s="124"/>
      <c r="C426" s="146" t="s">
        <v>1355</v>
      </c>
      <c r="D426" s="147"/>
      <c r="E426" s="148"/>
      <c r="F426" s="149"/>
      <c r="G426" s="146"/>
      <c r="H426" s="150"/>
      <c r="I426" s="149">
        <v>2.67</v>
      </c>
      <c r="J426" s="146"/>
      <c r="K426" s="150"/>
      <c r="L426" s="149"/>
      <c r="M426" s="146"/>
      <c r="N426" s="150"/>
      <c r="O426" s="149"/>
      <c r="P426" s="146"/>
      <c r="Q426" s="150"/>
      <c r="R426" s="149"/>
      <c r="S426" s="146"/>
      <c r="T426" s="150"/>
      <c r="U426" s="152">
        <f>F426+I426+L426+O426+R426</f>
        <v>2.67</v>
      </c>
      <c r="V426" s="153">
        <f>U426*23000</f>
        <v>61410</v>
      </c>
      <c r="W426" s="21"/>
      <c r="X426" s="16"/>
      <c r="Y426" s="43"/>
      <c r="Z426" s="43"/>
    </row>
    <row r="427" ht="24.75" customHeight="1">
      <c r="A427" s="33">
        <v>85.0</v>
      </c>
      <c r="B427" s="125" t="s">
        <v>865</v>
      </c>
      <c r="C427" s="125" t="s">
        <v>1465</v>
      </c>
      <c r="D427" s="35" t="s">
        <v>18</v>
      </c>
      <c r="E427" s="36" t="s">
        <v>19</v>
      </c>
      <c r="F427" s="89"/>
      <c r="G427" s="38"/>
      <c r="H427" s="39">
        <f t="shared" ref="H427:H428" si="560">G427*40/60</f>
        <v>0</v>
      </c>
      <c r="I427" s="37" t="s">
        <v>866</v>
      </c>
      <c r="J427" s="38">
        <v>4.0</v>
      </c>
      <c r="K427" s="39">
        <f t="shared" ref="K427:K428" si="561">J427*40/60</f>
        <v>2.666666667</v>
      </c>
      <c r="L427" s="37" t="s">
        <v>867</v>
      </c>
      <c r="M427" s="38">
        <v>4.0</v>
      </c>
      <c r="N427" s="39">
        <f t="shared" ref="N427:N428" si="562">M427*40/60</f>
        <v>2.666666667</v>
      </c>
      <c r="O427" s="37" t="s">
        <v>868</v>
      </c>
      <c r="P427" s="38">
        <v>4.0</v>
      </c>
      <c r="Q427" s="39">
        <f t="shared" ref="Q427:Q428" si="563">P427*40/60</f>
        <v>2.666666667</v>
      </c>
      <c r="R427" s="37" t="s">
        <v>1466</v>
      </c>
      <c r="S427" s="38">
        <v>4.0</v>
      </c>
      <c r="T427" s="39">
        <f t="shared" ref="T427:T428" si="564">S427*40/60</f>
        <v>2.666666667</v>
      </c>
      <c r="U427" s="40">
        <f t="shared" ref="U427:U428" si="565">G427+J427+M427+P427+S427</f>
        <v>16</v>
      </c>
      <c r="V427" s="126">
        <f>U427+U428</f>
        <v>32</v>
      </c>
      <c r="W427" s="127">
        <f>H427+H428+K427+K428+N427+N428+Q427+Q428+T427+T428</f>
        <v>21.33333333</v>
      </c>
      <c r="X427" s="16"/>
      <c r="Y427" s="43"/>
      <c r="Z427" s="43"/>
    </row>
    <row r="428" ht="15.75" customHeight="1">
      <c r="A428" s="128"/>
      <c r="B428" s="128"/>
      <c r="C428" s="124"/>
      <c r="D428" s="46">
        <v>1993.0</v>
      </c>
      <c r="E428" s="47" t="s">
        <v>25</v>
      </c>
      <c r="F428" s="48" t="s">
        <v>870</v>
      </c>
      <c r="G428" s="49">
        <v>4.0</v>
      </c>
      <c r="H428" s="50">
        <f t="shared" si="560"/>
        <v>2.666666667</v>
      </c>
      <c r="I428" s="48" t="s">
        <v>871</v>
      </c>
      <c r="J428" s="49">
        <v>2.0</v>
      </c>
      <c r="K428" s="50">
        <f t="shared" si="561"/>
        <v>1.333333333</v>
      </c>
      <c r="L428" s="48" t="s">
        <v>1467</v>
      </c>
      <c r="M428" s="49">
        <v>3.0</v>
      </c>
      <c r="N428" s="50">
        <f t="shared" si="562"/>
        <v>2</v>
      </c>
      <c r="O428" s="48" t="s">
        <v>873</v>
      </c>
      <c r="P428" s="49">
        <v>4.0</v>
      </c>
      <c r="Q428" s="50">
        <f t="shared" si="563"/>
        <v>2.666666667</v>
      </c>
      <c r="R428" s="48" t="s">
        <v>874</v>
      </c>
      <c r="S428" s="49">
        <v>3.0</v>
      </c>
      <c r="T428" s="50">
        <f t="shared" si="564"/>
        <v>2</v>
      </c>
      <c r="U428" s="51">
        <f t="shared" si="565"/>
        <v>16</v>
      </c>
      <c r="V428" s="124"/>
      <c r="W428" s="124"/>
      <c r="X428" s="16"/>
      <c r="Y428" s="43"/>
      <c r="Z428" s="43"/>
    </row>
    <row r="429" ht="15.75" customHeight="1">
      <c r="A429" s="128"/>
      <c r="B429" s="128"/>
      <c r="C429" s="129" t="s">
        <v>1351</v>
      </c>
      <c r="D429" s="130"/>
      <c r="E429" s="131"/>
      <c r="F429" s="132"/>
      <c r="G429" s="129"/>
      <c r="H429" s="133"/>
      <c r="I429" s="132">
        <v>8.2</v>
      </c>
      <c r="J429" s="129"/>
      <c r="K429" s="133"/>
      <c r="L429" s="132">
        <v>7.7</v>
      </c>
      <c r="M429" s="129"/>
      <c r="N429" s="133"/>
      <c r="O429" s="132">
        <v>8.2</v>
      </c>
      <c r="P429" s="129"/>
      <c r="Q429" s="133"/>
      <c r="R429" s="132">
        <v>8.2</v>
      </c>
      <c r="S429" s="129"/>
      <c r="T429" s="133"/>
      <c r="U429" s="134">
        <f t="shared" ref="U429:U430" si="566">(F429+I429+L429+O429+R429)*2</f>
        <v>64.6</v>
      </c>
      <c r="V429" s="135">
        <v>20000.0</v>
      </c>
      <c r="W429" s="136"/>
      <c r="X429" s="137" t="s">
        <v>1352</v>
      </c>
      <c r="Y429" s="43"/>
      <c r="Z429" s="43"/>
    </row>
    <row r="430" ht="15.75" customHeight="1">
      <c r="A430" s="128"/>
      <c r="B430" s="128"/>
      <c r="C430" s="138" t="s">
        <v>1353</v>
      </c>
      <c r="D430" s="139"/>
      <c r="E430" s="140"/>
      <c r="F430" s="141">
        <v>6.6</v>
      </c>
      <c r="G430" s="138"/>
      <c r="H430" s="142"/>
      <c r="I430" s="141">
        <v>8.2</v>
      </c>
      <c r="J430" s="138"/>
      <c r="K430" s="142"/>
      <c r="L430" s="141">
        <v>8.2</v>
      </c>
      <c r="M430" s="138"/>
      <c r="N430" s="142"/>
      <c r="O430" s="141">
        <v>8.1</v>
      </c>
      <c r="P430" s="138"/>
      <c r="Q430" s="142"/>
      <c r="R430" s="141">
        <v>11.2</v>
      </c>
      <c r="S430" s="138"/>
      <c r="T430" s="142"/>
      <c r="U430" s="143">
        <f t="shared" si="566"/>
        <v>84.6</v>
      </c>
      <c r="V430" s="144">
        <f>(U429+U430)*V429*4/100</f>
        <v>119360</v>
      </c>
      <c r="W430" s="145"/>
      <c r="X430" s="137" t="s">
        <v>1354</v>
      </c>
      <c r="Y430" s="43"/>
      <c r="Z430" s="43"/>
    </row>
    <row r="431" ht="15.75" customHeight="1">
      <c r="A431" s="124"/>
      <c r="B431" s="124"/>
      <c r="C431" s="146" t="s">
        <v>1355</v>
      </c>
      <c r="D431" s="147"/>
      <c r="E431" s="148"/>
      <c r="F431" s="149"/>
      <c r="G431" s="146"/>
      <c r="H431" s="150"/>
      <c r="I431" s="149"/>
      <c r="J431" s="146"/>
      <c r="K431" s="150"/>
      <c r="L431" s="149"/>
      <c r="M431" s="146"/>
      <c r="N431" s="150"/>
      <c r="O431" s="149"/>
      <c r="P431" s="146"/>
      <c r="Q431" s="150"/>
      <c r="R431" s="149"/>
      <c r="S431" s="146"/>
      <c r="T431" s="150"/>
      <c r="U431" s="152">
        <f>F431+I431+L431+O431+R431</f>
        <v>0</v>
      </c>
      <c r="V431" s="153">
        <f>U431*23000</f>
        <v>0</v>
      </c>
      <c r="W431" s="21"/>
      <c r="X431" s="16"/>
      <c r="Y431" s="43"/>
      <c r="Z431" s="43"/>
    </row>
    <row r="432" ht="24.75" customHeight="1">
      <c r="A432" s="33">
        <v>86.0</v>
      </c>
      <c r="B432" s="125" t="s">
        <v>875</v>
      </c>
      <c r="C432" s="125" t="s">
        <v>1468</v>
      </c>
      <c r="D432" s="35" t="s">
        <v>18</v>
      </c>
      <c r="E432" s="36" t="s">
        <v>19</v>
      </c>
      <c r="F432" s="67" t="s">
        <v>876</v>
      </c>
      <c r="G432" s="68">
        <v>3.0</v>
      </c>
      <c r="H432" s="39">
        <f t="shared" ref="H432:H433" si="567">G432*40/60</f>
        <v>2</v>
      </c>
      <c r="I432" s="37" t="s">
        <v>877</v>
      </c>
      <c r="J432" s="38">
        <v>3.0</v>
      </c>
      <c r="K432" s="39">
        <f t="shared" ref="K432:K433" si="568">J432*40/60</f>
        <v>2</v>
      </c>
      <c r="L432" s="37" t="s">
        <v>878</v>
      </c>
      <c r="M432" s="38">
        <v>4.0</v>
      </c>
      <c r="N432" s="39">
        <f t="shared" ref="N432:N433" si="569">M432*40/60</f>
        <v>2.666666667</v>
      </c>
      <c r="O432" s="37" t="s">
        <v>1469</v>
      </c>
      <c r="P432" s="38">
        <v>3.0</v>
      </c>
      <c r="Q432" s="39">
        <f t="shared" ref="Q432:Q433" si="570">P432*40/60</f>
        <v>2</v>
      </c>
      <c r="R432" s="67" t="s">
        <v>880</v>
      </c>
      <c r="S432" s="38">
        <v>3.0</v>
      </c>
      <c r="T432" s="39">
        <f t="shared" ref="T432:T433" si="571">S432*40/60</f>
        <v>2</v>
      </c>
      <c r="U432" s="40">
        <f t="shared" ref="U432:U433" si="572">G432+J432+M432+P432+S432</f>
        <v>16</v>
      </c>
      <c r="V432" s="126">
        <f>U432+U433</f>
        <v>32</v>
      </c>
      <c r="W432" s="127">
        <f>H432+H433+K432+K433+N432+N433+Q432+Q433+T432+T433</f>
        <v>21.33333333</v>
      </c>
      <c r="X432" s="16"/>
      <c r="Y432" s="43"/>
      <c r="Z432" s="43"/>
    </row>
    <row r="433" ht="15.75" customHeight="1">
      <c r="A433" s="128"/>
      <c r="B433" s="128"/>
      <c r="C433" s="124"/>
      <c r="D433" s="46">
        <v>1996.0</v>
      </c>
      <c r="E433" s="47" t="s">
        <v>25</v>
      </c>
      <c r="F433" s="48" t="s">
        <v>881</v>
      </c>
      <c r="G433" s="49">
        <v>3.0</v>
      </c>
      <c r="H433" s="50">
        <f t="shared" si="567"/>
        <v>2</v>
      </c>
      <c r="I433" s="48" t="s">
        <v>882</v>
      </c>
      <c r="J433" s="49">
        <v>4.0</v>
      </c>
      <c r="K433" s="50">
        <f t="shared" si="568"/>
        <v>2.666666667</v>
      </c>
      <c r="L433" s="48" t="s">
        <v>1470</v>
      </c>
      <c r="M433" s="49">
        <v>3.0</v>
      </c>
      <c r="N433" s="50">
        <f t="shared" si="569"/>
        <v>2</v>
      </c>
      <c r="O433" s="48" t="s">
        <v>884</v>
      </c>
      <c r="P433" s="49">
        <v>3.0</v>
      </c>
      <c r="Q433" s="50">
        <f t="shared" si="570"/>
        <v>2</v>
      </c>
      <c r="R433" s="48" t="s">
        <v>885</v>
      </c>
      <c r="S433" s="49">
        <v>3.0</v>
      </c>
      <c r="T433" s="50">
        <f t="shared" si="571"/>
        <v>2</v>
      </c>
      <c r="U433" s="51">
        <f t="shared" si="572"/>
        <v>16</v>
      </c>
      <c r="V433" s="124"/>
      <c r="W433" s="124"/>
      <c r="X433" s="16"/>
      <c r="Y433" s="43"/>
      <c r="Z433" s="43"/>
    </row>
    <row r="434" ht="15.75" customHeight="1">
      <c r="A434" s="128"/>
      <c r="B434" s="128"/>
      <c r="C434" s="129" t="s">
        <v>1351</v>
      </c>
      <c r="D434" s="130"/>
      <c r="E434" s="131"/>
      <c r="F434" s="132">
        <v>7.3</v>
      </c>
      <c r="G434" s="129"/>
      <c r="H434" s="133"/>
      <c r="I434" s="132">
        <v>10.1</v>
      </c>
      <c r="J434" s="129"/>
      <c r="K434" s="133"/>
      <c r="L434" s="132">
        <v>7.4</v>
      </c>
      <c r="M434" s="129"/>
      <c r="N434" s="133"/>
      <c r="O434" s="132">
        <v>8.0</v>
      </c>
      <c r="P434" s="129"/>
      <c r="Q434" s="133"/>
      <c r="R434" s="132">
        <v>7.3</v>
      </c>
      <c r="S434" s="129"/>
      <c r="T434" s="133"/>
      <c r="U434" s="134">
        <f t="shared" ref="U434:U435" si="573">(F434+I434+L434+O434+R434)*2</f>
        <v>80.2</v>
      </c>
      <c r="V434" s="135">
        <v>20000.0</v>
      </c>
      <c r="W434" s="136"/>
      <c r="X434" s="137" t="s">
        <v>1352</v>
      </c>
      <c r="Y434" s="43"/>
      <c r="Z434" s="43"/>
    </row>
    <row r="435" ht="15.75" customHeight="1">
      <c r="A435" s="128"/>
      <c r="B435" s="128"/>
      <c r="C435" s="138" t="s">
        <v>1353</v>
      </c>
      <c r="D435" s="139"/>
      <c r="E435" s="140"/>
      <c r="F435" s="141">
        <v>8.5</v>
      </c>
      <c r="G435" s="138"/>
      <c r="H435" s="142"/>
      <c r="I435" s="141">
        <v>10.1</v>
      </c>
      <c r="J435" s="138"/>
      <c r="K435" s="142"/>
      <c r="L435" s="141">
        <v>8.5</v>
      </c>
      <c r="M435" s="138"/>
      <c r="N435" s="142"/>
      <c r="O435" s="141">
        <v>8.0</v>
      </c>
      <c r="P435" s="138"/>
      <c r="Q435" s="142"/>
      <c r="R435" s="141">
        <v>8.5</v>
      </c>
      <c r="S435" s="138"/>
      <c r="T435" s="142"/>
      <c r="U435" s="143">
        <f t="shared" si="573"/>
        <v>87.2</v>
      </c>
      <c r="V435" s="144">
        <f>(U434+U435)*V434*4/100</f>
        <v>133920</v>
      </c>
      <c r="W435" s="145"/>
      <c r="X435" s="137" t="s">
        <v>1354</v>
      </c>
      <c r="Y435" s="43"/>
      <c r="Z435" s="43"/>
    </row>
    <row r="436" ht="15.75" customHeight="1">
      <c r="A436" s="124"/>
      <c r="B436" s="124"/>
      <c r="C436" s="146" t="s">
        <v>1355</v>
      </c>
      <c r="D436" s="147"/>
      <c r="E436" s="148"/>
      <c r="F436" s="149"/>
      <c r="G436" s="146"/>
      <c r="H436" s="150"/>
      <c r="I436" s="149"/>
      <c r="J436" s="146"/>
      <c r="K436" s="150"/>
      <c r="L436" s="149"/>
      <c r="M436" s="146"/>
      <c r="N436" s="150"/>
      <c r="O436" s="149"/>
      <c r="P436" s="146"/>
      <c r="Q436" s="150"/>
      <c r="R436" s="149"/>
      <c r="S436" s="146"/>
      <c r="T436" s="150"/>
      <c r="U436" s="152">
        <f>F436+I436+L436+O436+R436</f>
        <v>0</v>
      </c>
      <c r="V436" s="153">
        <f>U436*23000</f>
        <v>0</v>
      </c>
      <c r="W436" s="21"/>
      <c r="X436" s="16"/>
      <c r="Y436" s="43"/>
      <c r="Z436" s="43"/>
    </row>
    <row r="437" ht="24.75" customHeight="1">
      <c r="A437" s="33">
        <v>87.0</v>
      </c>
      <c r="B437" s="125" t="s">
        <v>886</v>
      </c>
      <c r="C437" s="125" t="s">
        <v>1438</v>
      </c>
      <c r="D437" s="54"/>
      <c r="E437" s="36" t="s">
        <v>19</v>
      </c>
      <c r="F437" s="55" t="s">
        <v>35</v>
      </c>
      <c r="G437" s="38"/>
      <c r="H437" s="39">
        <f t="shared" ref="H437:H438" si="574">G437*40/60</f>
        <v>0</v>
      </c>
      <c r="I437" s="75" t="s">
        <v>887</v>
      </c>
      <c r="J437" s="38">
        <v>4.0</v>
      </c>
      <c r="K437" s="39">
        <f t="shared" ref="K437:K438" si="575">J437*40/60</f>
        <v>2.666666667</v>
      </c>
      <c r="L437" s="75" t="s">
        <v>888</v>
      </c>
      <c r="M437" s="38">
        <v>4.0</v>
      </c>
      <c r="N437" s="39">
        <f t="shared" ref="N437:N438" si="576">M437*40/60</f>
        <v>2.666666667</v>
      </c>
      <c r="O437" s="75" t="s">
        <v>889</v>
      </c>
      <c r="P437" s="38">
        <v>4.0</v>
      </c>
      <c r="Q437" s="39">
        <f t="shared" ref="Q437:Q438" si="577">P437*40/60</f>
        <v>2.666666667</v>
      </c>
      <c r="R437" s="55" t="s">
        <v>35</v>
      </c>
      <c r="S437" s="38"/>
      <c r="T437" s="39">
        <f t="shared" ref="T437:T438" si="578">S437*40/60</f>
        <v>0</v>
      </c>
      <c r="U437" s="40">
        <f t="shared" ref="U437:U438" si="579">G437+J437+M437+P437+S437</f>
        <v>12</v>
      </c>
      <c r="V437" s="126">
        <f>U437+U438</f>
        <v>27</v>
      </c>
      <c r="W437" s="127">
        <f>H437+H438+K437+K438+N437+N438+Q437+Q438+T437+T438</f>
        <v>18</v>
      </c>
      <c r="X437" s="16"/>
      <c r="Y437" s="43"/>
      <c r="Z437" s="43"/>
    </row>
    <row r="438" ht="15.75" customHeight="1">
      <c r="A438" s="128"/>
      <c r="B438" s="128"/>
      <c r="C438" s="124"/>
      <c r="D438" s="58"/>
      <c r="E438" s="47" t="s">
        <v>25</v>
      </c>
      <c r="F438" s="76" t="s">
        <v>890</v>
      </c>
      <c r="G438" s="49">
        <v>3.0</v>
      </c>
      <c r="H438" s="50">
        <f t="shared" si="574"/>
        <v>2</v>
      </c>
      <c r="I438" s="80" t="s">
        <v>891</v>
      </c>
      <c r="J438" s="49">
        <v>2.0</v>
      </c>
      <c r="K438" s="50">
        <f t="shared" si="575"/>
        <v>1.333333333</v>
      </c>
      <c r="L438" s="48" t="s">
        <v>892</v>
      </c>
      <c r="M438" s="49">
        <v>3.0</v>
      </c>
      <c r="N438" s="50">
        <f t="shared" si="576"/>
        <v>2</v>
      </c>
      <c r="O438" s="48" t="s">
        <v>893</v>
      </c>
      <c r="P438" s="49">
        <v>4.0</v>
      </c>
      <c r="Q438" s="50">
        <f t="shared" si="577"/>
        <v>2.666666667</v>
      </c>
      <c r="R438" s="48" t="s">
        <v>894</v>
      </c>
      <c r="S438" s="49">
        <v>3.0</v>
      </c>
      <c r="T438" s="50">
        <f t="shared" si="578"/>
        <v>2</v>
      </c>
      <c r="U438" s="51">
        <f t="shared" si="579"/>
        <v>15</v>
      </c>
      <c r="V438" s="124"/>
      <c r="W438" s="124"/>
      <c r="X438" s="16"/>
      <c r="Y438" s="43"/>
      <c r="Z438" s="43"/>
    </row>
    <row r="439" ht="15.75" customHeight="1">
      <c r="A439" s="128"/>
      <c r="B439" s="128"/>
      <c r="C439" s="129" t="s">
        <v>1351</v>
      </c>
      <c r="D439" s="130"/>
      <c r="E439" s="131"/>
      <c r="F439" s="132"/>
      <c r="G439" s="129"/>
      <c r="H439" s="133"/>
      <c r="I439" s="132">
        <v>7.6</v>
      </c>
      <c r="J439" s="129"/>
      <c r="K439" s="133"/>
      <c r="L439" s="132">
        <v>1.0</v>
      </c>
      <c r="M439" s="129"/>
      <c r="N439" s="133"/>
      <c r="O439" s="132">
        <v>3.1</v>
      </c>
      <c r="P439" s="129"/>
      <c r="Q439" s="133"/>
      <c r="R439" s="132"/>
      <c r="S439" s="129"/>
      <c r="T439" s="133"/>
      <c r="U439" s="134">
        <f t="shared" ref="U439:U440" si="580">(F439+I439+L439+O439+R439)*2</f>
        <v>23.4</v>
      </c>
      <c r="V439" s="135">
        <v>20000.0</v>
      </c>
      <c r="W439" s="136"/>
      <c r="X439" s="137" t="s">
        <v>1352</v>
      </c>
      <c r="Y439" s="43"/>
      <c r="Z439" s="43"/>
    </row>
    <row r="440" ht="15.75" customHeight="1">
      <c r="A440" s="128"/>
      <c r="B440" s="128"/>
      <c r="C440" s="138" t="s">
        <v>1353</v>
      </c>
      <c r="D440" s="139"/>
      <c r="E440" s="140"/>
      <c r="F440" s="141">
        <v>6.1</v>
      </c>
      <c r="G440" s="138"/>
      <c r="H440" s="142"/>
      <c r="I440" s="141">
        <v>7.3</v>
      </c>
      <c r="J440" s="138"/>
      <c r="K440" s="142"/>
      <c r="L440" s="141">
        <v>8.0</v>
      </c>
      <c r="M440" s="138"/>
      <c r="N440" s="142"/>
      <c r="O440" s="141">
        <v>9.6</v>
      </c>
      <c r="P440" s="138"/>
      <c r="Q440" s="142"/>
      <c r="R440" s="141">
        <v>8.0</v>
      </c>
      <c r="S440" s="138"/>
      <c r="T440" s="142"/>
      <c r="U440" s="143">
        <f t="shared" si="580"/>
        <v>78</v>
      </c>
      <c r="V440" s="144">
        <f>(U439+U440)*V439*4/100</f>
        <v>81120</v>
      </c>
      <c r="W440" s="145"/>
      <c r="X440" s="137" t="s">
        <v>1354</v>
      </c>
      <c r="Y440" s="43"/>
      <c r="Z440" s="43"/>
    </row>
    <row r="441" ht="15.75" customHeight="1">
      <c r="A441" s="124"/>
      <c r="B441" s="124"/>
      <c r="C441" s="146" t="s">
        <v>1355</v>
      </c>
      <c r="D441" s="147"/>
      <c r="E441" s="148"/>
      <c r="F441" s="149"/>
      <c r="G441" s="146"/>
      <c r="H441" s="150"/>
      <c r="I441" s="149"/>
      <c r="J441" s="146"/>
      <c r="K441" s="150"/>
      <c r="L441" s="149"/>
      <c r="M441" s="146"/>
      <c r="N441" s="150"/>
      <c r="O441" s="149"/>
      <c r="P441" s="146"/>
      <c r="Q441" s="150"/>
      <c r="R441" s="149"/>
      <c r="S441" s="146"/>
      <c r="T441" s="150"/>
      <c r="U441" s="152">
        <f>F441+I441+L441+O441+R441</f>
        <v>0</v>
      </c>
      <c r="V441" s="153">
        <f>U441*23000</f>
        <v>0</v>
      </c>
      <c r="W441" s="21"/>
      <c r="X441" s="16"/>
      <c r="Y441" s="43"/>
      <c r="Z441" s="43"/>
    </row>
    <row r="442" ht="24.75" customHeight="1">
      <c r="A442" s="33">
        <v>88.0</v>
      </c>
      <c r="B442" s="125" t="s">
        <v>895</v>
      </c>
      <c r="C442" s="125" t="s">
        <v>1430</v>
      </c>
      <c r="D442" s="35" t="s">
        <v>18</v>
      </c>
      <c r="E442" s="36" t="s">
        <v>19</v>
      </c>
      <c r="F442" s="67" t="s">
        <v>896</v>
      </c>
      <c r="G442" s="68">
        <v>3.0</v>
      </c>
      <c r="H442" s="39">
        <f t="shared" ref="H442:H443" si="581">G442*40/60</f>
        <v>2</v>
      </c>
      <c r="I442" s="67" t="s">
        <v>897</v>
      </c>
      <c r="J442" s="68">
        <v>4.0</v>
      </c>
      <c r="K442" s="39">
        <f t="shared" ref="K442:K443" si="582">J442*40/60</f>
        <v>2.666666667</v>
      </c>
      <c r="L442" s="37" t="s">
        <v>898</v>
      </c>
      <c r="M442" s="38">
        <v>4.0</v>
      </c>
      <c r="N442" s="39">
        <f t="shared" ref="N442:N443" si="583">M442*40/60</f>
        <v>2.666666667</v>
      </c>
      <c r="O442" s="37" t="s">
        <v>899</v>
      </c>
      <c r="P442" s="38">
        <v>3.0</v>
      </c>
      <c r="Q442" s="39">
        <f t="shared" ref="Q442:Q443" si="584">P442*40/60</f>
        <v>2</v>
      </c>
      <c r="R442" s="37" t="s">
        <v>900</v>
      </c>
      <c r="S442" s="38">
        <v>4.0</v>
      </c>
      <c r="T442" s="39">
        <f t="shared" ref="T442:T443" si="585">S442*40/60</f>
        <v>2.666666667</v>
      </c>
      <c r="U442" s="40">
        <f t="shared" ref="U442:U443" si="586">G442+J442+M442+P442+S442</f>
        <v>18</v>
      </c>
      <c r="V442" s="126">
        <f>U442+U443</f>
        <v>36</v>
      </c>
      <c r="W442" s="127">
        <f>H442+H443+K442+K443+N442+N443+Q442+Q443+T442+T443</f>
        <v>24</v>
      </c>
      <c r="X442" s="16"/>
      <c r="Y442" s="43"/>
      <c r="Z442" s="43"/>
    </row>
    <row r="443" ht="15.75" customHeight="1">
      <c r="A443" s="128"/>
      <c r="B443" s="128"/>
      <c r="C443" s="124"/>
      <c r="D443" s="46">
        <v>1994.0</v>
      </c>
      <c r="E443" s="47" t="s">
        <v>25</v>
      </c>
      <c r="F443" s="48" t="s">
        <v>901</v>
      </c>
      <c r="G443" s="49">
        <v>3.0</v>
      </c>
      <c r="H443" s="50">
        <f t="shared" si="581"/>
        <v>2</v>
      </c>
      <c r="I443" s="48" t="s">
        <v>902</v>
      </c>
      <c r="J443" s="49">
        <v>4.0</v>
      </c>
      <c r="K443" s="50">
        <f t="shared" si="582"/>
        <v>2.666666667</v>
      </c>
      <c r="L443" s="48" t="s">
        <v>903</v>
      </c>
      <c r="M443" s="49">
        <v>4.0</v>
      </c>
      <c r="N443" s="50">
        <f t="shared" si="583"/>
        <v>2.666666667</v>
      </c>
      <c r="O443" s="48" t="s">
        <v>904</v>
      </c>
      <c r="P443" s="49">
        <v>3.0</v>
      </c>
      <c r="Q443" s="50">
        <f t="shared" si="584"/>
        <v>2</v>
      </c>
      <c r="R443" s="48" t="s">
        <v>905</v>
      </c>
      <c r="S443" s="49">
        <v>4.0</v>
      </c>
      <c r="T443" s="50">
        <f t="shared" si="585"/>
        <v>2.666666667</v>
      </c>
      <c r="U443" s="51">
        <f t="shared" si="586"/>
        <v>18</v>
      </c>
      <c r="V443" s="124"/>
      <c r="W443" s="164"/>
      <c r="X443" s="16"/>
      <c r="Y443" s="43"/>
      <c r="Z443" s="43"/>
    </row>
    <row r="444" ht="15.75" customHeight="1">
      <c r="A444" s="128"/>
      <c r="B444" s="128"/>
      <c r="C444" s="129" t="s">
        <v>1351</v>
      </c>
      <c r="D444" s="130"/>
      <c r="E444" s="131"/>
      <c r="F444" s="132">
        <v>7.0</v>
      </c>
      <c r="G444" s="129"/>
      <c r="H444" s="133"/>
      <c r="I444" s="132">
        <v>7.9</v>
      </c>
      <c r="J444" s="129"/>
      <c r="K444" s="133"/>
      <c r="L444" s="132">
        <v>7.0</v>
      </c>
      <c r="M444" s="129"/>
      <c r="N444" s="133"/>
      <c r="O444" s="132">
        <v>4.1</v>
      </c>
      <c r="P444" s="129"/>
      <c r="Q444" s="133"/>
      <c r="R444" s="132">
        <v>1.5</v>
      </c>
      <c r="S444" s="129"/>
      <c r="T444" s="133"/>
      <c r="U444" s="134">
        <f t="shared" ref="U444:U445" si="587">(F444+I444+L444+O444+R444)*2</f>
        <v>55</v>
      </c>
      <c r="V444" s="135">
        <v>20000.0</v>
      </c>
      <c r="W444" s="136"/>
      <c r="X444" s="137" t="s">
        <v>1352</v>
      </c>
      <c r="Y444" s="43"/>
      <c r="Z444" s="43"/>
    </row>
    <row r="445" ht="15.75" customHeight="1">
      <c r="A445" s="128"/>
      <c r="B445" s="128"/>
      <c r="C445" s="138" t="s">
        <v>1353</v>
      </c>
      <c r="D445" s="139"/>
      <c r="E445" s="140"/>
      <c r="F445" s="141">
        <v>7.0</v>
      </c>
      <c r="G445" s="138"/>
      <c r="H445" s="142"/>
      <c r="I445" s="141">
        <v>12.3</v>
      </c>
      <c r="J445" s="138"/>
      <c r="K445" s="142"/>
      <c r="L445" s="141">
        <v>4.1</v>
      </c>
      <c r="M445" s="138"/>
      <c r="N445" s="142"/>
      <c r="O445" s="141">
        <v>4.1</v>
      </c>
      <c r="P445" s="138"/>
      <c r="Q445" s="142"/>
      <c r="R445" s="141">
        <v>1.5</v>
      </c>
      <c r="S445" s="138"/>
      <c r="T445" s="142"/>
      <c r="U445" s="143">
        <f t="shared" si="587"/>
        <v>58</v>
      </c>
      <c r="V445" s="144">
        <f>(U444+U445)*V444*4/100</f>
        <v>90400</v>
      </c>
      <c r="W445" s="145"/>
      <c r="X445" s="137" t="s">
        <v>1354</v>
      </c>
      <c r="Y445" s="43"/>
      <c r="Z445" s="43"/>
    </row>
    <row r="446" ht="15.75" customHeight="1">
      <c r="A446" s="124"/>
      <c r="B446" s="124"/>
      <c r="C446" s="146" t="s">
        <v>1355</v>
      </c>
      <c r="D446" s="147"/>
      <c r="E446" s="148"/>
      <c r="F446" s="149"/>
      <c r="G446" s="146"/>
      <c r="H446" s="150"/>
      <c r="I446" s="149">
        <v>2.67</v>
      </c>
      <c r="J446" s="146"/>
      <c r="K446" s="150"/>
      <c r="L446" s="149"/>
      <c r="M446" s="146"/>
      <c r="N446" s="150"/>
      <c r="O446" s="149"/>
      <c r="P446" s="146"/>
      <c r="Q446" s="150"/>
      <c r="R446" s="149"/>
      <c r="S446" s="146"/>
      <c r="T446" s="150"/>
      <c r="U446" s="152">
        <f>F446+I446+L446+O446+R446</f>
        <v>2.67</v>
      </c>
      <c r="V446" s="153">
        <f>U446*23000</f>
        <v>61410</v>
      </c>
      <c r="W446" s="21"/>
      <c r="X446" s="16"/>
      <c r="Y446" s="43"/>
      <c r="Z446" s="43"/>
    </row>
    <row r="447" ht="24.75" customHeight="1">
      <c r="A447" s="33">
        <v>89.0</v>
      </c>
      <c r="B447" s="125" t="s">
        <v>906</v>
      </c>
      <c r="C447" s="125" t="s">
        <v>1471</v>
      </c>
      <c r="D447" s="35" t="s">
        <v>18</v>
      </c>
      <c r="E447" s="36" t="s">
        <v>19</v>
      </c>
      <c r="F447" s="75" t="s">
        <v>907</v>
      </c>
      <c r="G447" s="38">
        <v>2.0</v>
      </c>
      <c r="H447" s="39">
        <f t="shared" ref="H447:H448" si="588">G447*40/60</f>
        <v>1.333333333</v>
      </c>
      <c r="I447" s="62" t="s">
        <v>908</v>
      </c>
      <c r="J447" s="63">
        <v>4.0</v>
      </c>
      <c r="K447" s="39">
        <f>J447*45/60</f>
        <v>3</v>
      </c>
      <c r="L447" s="37" t="s">
        <v>909</v>
      </c>
      <c r="M447" s="38">
        <v>4.0</v>
      </c>
      <c r="N447" s="39">
        <f t="shared" ref="N447:N448" si="589">M447*40/60</f>
        <v>2.666666667</v>
      </c>
      <c r="O447" s="75" t="s">
        <v>910</v>
      </c>
      <c r="P447" s="38">
        <v>4.0</v>
      </c>
      <c r="Q447" s="39">
        <f t="shared" ref="Q447:Q448" si="590">P447*40/60</f>
        <v>2.666666667</v>
      </c>
      <c r="R447" s="75" t="s">
        <v>911</v>
      </c>
      <c r="S447" s="38">
        <v>4.0</v>
      </c>
      <c r="T447" s="39">
        <f t="shared" ref="T447:T448" si="591">S447*40/60</f>
        <v>2.666666667</v>
      </c>
      <c r="U447" s="40">
        <f t="shared" ref="U447:U448" si="592">G447+J447+M447+P447+S447</f>
        <v>18</v>
      </c>
      <c r="V447" s="126">
        <f>U447+U448</f>
        <v>33</v>
      </c>
      <c r="W447" s="127">
        <f>H447+H448+K447+K448+N447+N448+Q447+Q448+T447+T448</f>
        <v>22.33333333</v>
      </c>
      <c r="X447" s="16"/>
      <c r="Y447" s="43"/>
      <c r="Z447" s="43"/>
    </row>
    <row r="448" ht="15.75" customHeight="1">
      <c r="A448" s="128"/>
      <c r="B448" s="128"/>
      <c r="C448" s="124"/>
      <c r="D448" s="46">
        <v>1995.0</v>
      </c>
      <c r="E448" s="47" t="s">
        <v>25</v>
      </c>
      <c r="F448" s="80" t="s">
        <v>912</v>
      </c>
      <c r="G448" s="49">
        <v>3.0</v>
      </c>
      <c r="H448" s="50">
        <f t="shared" si="588"/>
        <v>2</v>
      </c>
      <c r="I448" s="80" t="s">
        <v>913</v>
      </c>
      <c r="J448" s="49">
        <v>4.0</v>
      </c>
      <c r="K448" s="50">
        <f>J448*40/60</f>
        <v>2.666666667</v>
      </c>
      <c r="L448" s="80" t="s">
        <v>914</v>
      </c>
      <c r="M448" s="49">
        <v>3.0</v>
      </c>
      <c r="N448" s="50">
        <f t="shared" si="589"/>
        <v>2</v>
      </c>
      <c r="O448" s="80" t="s">
        <v>915</v>
      </c>
      <c r="P448" s="49">
        <v>2.0</v>
      </c>
      <c r="Q448" s="50">
        <f t="shared" si="590"/>
        <v>1.333333333</v>
      </c>
      <c r="R448" s="80" t="s">
        <v>916</v>
      </c>
      <c r="S448" s="49">
        <v>3.0</v>
      </c>
      <c r="T448" s="50">
        <f t="shared" si="591"/>
        <v>2</v>
      </c>
      <c r="U448" s="51">
        <f t="shared" si="592"/>
        <v>15</v>
      </c>
      <c r="V448" s="124"/>
      <c r="W448" s="124"/>
      <c r="X448" s="77"/>
      <c r="Y448" s="43"/>
      <c r="Z448" s="43"/>
    </row>
    <row r="449" ht="15.75" customHeight="1">
      <c r="A449" s="128"/>
      <c r="B449" s="128"/>
      <c r="C449" s="129" t="s">
        <v>1351</v>
      </c>
      <c r="D449" s="130"/>
      <c r="E449" s="131"/>
      <c r="F449" s="132">
        <v>9.5</v>
      </c>
      <c r="G449" s="129"/>
      <c r="H449" s="133"/>
      <c r="I449" s="132">
        <v>4.1</v>
      </c>
      <c r="J449" s="129"/>
      <c r="K449" s="133"/>
      <c r="L449" s="132">
        <v>3.2</v>
      </c>
      <c r="M449" s="129"/>
      <c r="N449" s="133"/>
      <c r="O449" s="160">
        <v>9.5</v>
      </c>
      <c r="P449" s="129"/>
      <c r="Q449" s="133"/>
      <c r="R449" s="132">
        <v>3.4</v>
      </c>
      <c r="S449" s="129"/>
      <c r="T449" s="133"/>
      <c r="U449" s="134">
        <f t="shared" ref="U449:U450" si="593">(F449+I449+L449+O449+R449)*2</f>
        <v>59.4</v>
      </c>
      <c r="V449" s="135">
        <v>20000.0</v>
      </c>
      <c r="W449" s="136"/>
      <c r="X449" s="137" t="s">
        <v>1352</v>
      </c>
      <c r="Y449" s="43"/>
      <c r="Z449" s="43"/>
    </row>
    <row r="450" ht="15.75" customHeight="1">
      <c r="A450" s="128"/>
      <c r="B450" s="128"/>
      <c r="C450" s="138" t="s">
        <v>1353</v>
      </c>
      <c r="D450" s="139"/>
      <c r="E450" s="140"/>
      <c r="F450" s="141">
        <v>12.4</v>
      </c>
      <c r="G450" s="138"/>
      <c r="H450" s="142"/>
      <c r="I450" s="141">
        <v>7.3</v>
      </c>
      <c r="J450" s="138"/>
      <c r="K450" s="142"/>
      <c r="L450" s="141">
        <v>3.4</v>
      </c>
      <c r="M450" s="138"/>
      <c r="N450" s="142"/>
      <c r="O450" s="141">
        <v>9.5</v>
      </c>
      <c r="P450" s="138"/>
      <c r="Q450" s="142"/>
      <c r="R450" s="141">
        <v>7.3</v>
      </c>
      <c r="S450" s="138"/>
      <c r="T450" s="142"/>
      <c r="U450" s="143">
        <f t="shared" si="593"/>
        <v>79.8</v>
      </c>
      <c r="V450" s="144">
        <f>(U449+U450)*V449*4/100</f>
        <v>111360</v>
      </c>
      <c r="W450" s="145"/>
      <c r="X450" s="137" t="s">
        <v>1354</v>
      </c>
      <c r="Y450" s="43"/>
      <c r="Z450" s="43"/>
    </row>
    <row r="451" ht="15.75" customHeight="1">
      <c r="A451" s="124"/>
      <c r="B451" s="124"/>
      <c r="C451" s="146" t="s">
        <v>1355</v>
      </c>
      <c r="D451" s="147"/>
      <c r="E451" s="148"/>
      <c r="F451" s="149">
        <v>2.0</v>
      </c>
      <c r="G451" s="146"/>
      <c r="H451" s="150"/>
      <c r="I451" s="149"/>
      <c r="J451" s="146"/>
      <c r="K451" s="150"/>
      <c r="L451" s="149"/>
      <c r="M451" s="146"/>
      <c r="N451" s="150"/>
      <c r="O451" s="149"/>
      <c r="P451" s="146"/>
      <c r="Q451" s="150"/>
      <c r="R451" s="149"/>
      <c r="S451" s="146"/>
      <c r="T451" s="150"/>
      <c r="U451" s="152">
        <f>F451+I451+L451+O451+R451</f>
        <v>2</v>
      </c>
      <c r="V451" s="153">
        <f>U451*23000</f>
        <v>46000</v>
      </c>
      <c r="W451" s="21"/>
      <c r="X451" s="16"/>
      <c r="Y451" s="43"/>
      <c r="Z451" s="43"/>
    </row>
    <row r="452" ht="24.75" customHeight="1">
      <c r="A452" s="33">
        <v>90.0</v>
      </c>
      <c r="B452" s="125" t="s">
        <v>917</v>
      </c>
      <c r="C452" s="125" t="s">
        <v>1472</v>
      </c>
      <c r="D452" s="35" t="s">
        <v>18</v>
      </c>
      <c r="E452" s="36" t="s">
        <v>19</v>
      </c>
      <c r="F452" s="75" t="s">
        <v>918</v>
      </c>
      <c r="G452" s="38">
        <v>3.0</v>
      </c>
      <c r="H452" s="39">
        <f t="shared" ref="H452:H453" si="594">G452*40/60</f>
        <v>2</v>
      </c>
      <c r="I452" s="37" t="s">
        <v>919</v>
      </c>
      <c r="J452" s="38">
        <v>4.0</v>
      </c>
      <c r="K452" s="39">
        <f t="shared" ref="K452:K453" si="595">J452*40/60</f>
        <v>2.666666667</v>
      </c>
      <c r="L452" s="75" t="s">
        <v>920</v>
      </c>
      <c r="M452" s="38">
        <v>4.0</v>
      </c>
      <c r="N452" s="39">
        <f t="shared" ref="N452:N453" si="596">M452*40/60</f>
        <v>2.666666667</v>
      </c>
      <c r="O452" s="67" t="s">
        <v>921</v>
      </c>
      <c r="P452" s="38">
        <v>4.0</v>
      </c>
      <c r="Q452" s="39">
        <f t="shared" ref="Q452:Q453" si="597">P452*40/60</f>
        <v>2.666666667</v>
      </c>
      <c r="R452" s="75" t="s">
        <v>922</v>
      </c>
      <c r="S452" s="38">
        <v>4.0</v>
      </c>
      <c r="T452" s="39">
        <f t="shared" ref="T452:T453" si="598">S452*40/60</f>
        <v>2.666666667</v>
      </c>
      <c r="U452" s="40">
        <f t="shared" ref="U452:U453" si="599">G452+J452+M452+P452+S452</f>
        <v>19</v>
      </c>
      <c r="V452" s="126">
        <f>U452+U453</f>
        <v>35</v>
      </c>
      <c r="W452" s="127">
        <f>H452+H453+K452+K453+N452+N453+Q452+Q453+T452+T453</f>
        <v>23.33333333</v>
      </c>
      <c r="X452" s="16"/>
      <c r="Y452" s="43"/>
      <c r="Z452" s="43"/>
    </row>
    <row r="453" ht="15.75" customHeight="1">
      <c r="A453" s="128"/>
      <c r="B453" s="128"/>
      <c r="C453" s="124"/>
      <c r="D453" s="46">
        <v>1991.0</v>
      </c>
      <c r="E453" s="47" t="s">
        <v>25</v>
      </c>
      <c r="F453" s="48" t="s">
        <v>923</v>
      </c>
      <c r="G453" s="49">
        <v>3.0</v>
      </c>
      <c r="H453" s="50">
        <f t="shared" si="594"/>
        <v>2</v>
      </c>
      <c r="I453" s="48" t="s">
        <v>924</v>
      </c>
      <c r="J453" s="49">
        <v>3.0</v>
      </c>
      <c r="K453" s="50">
        <f t="shared" si="595"/>
        <v>2</v>
      </c>
      <c r="L453" s="48" t="s">
        <v>925</v>
      </c>
      <c r="M453" s="49">
        <v>3.0</v>
      </c>
      <c r="N453" s="50">
        <f t="shared" si="596"/>
        <v>2</v>
      </c>
      <c r="O453" s="48" t="s">
        <v>926</v>
      </c>
      <c r="P453" s="49">
        <v>4.0</v>
      </c>
      <c r="Q453" s="50">
        <f t="shared" si="597"/>
        <v>2.666666667</v>
      </c>
      <c r="R453" s="48" t="s">
        <v>927</v>
      </c>
      <c r="S453" s="49">
        <v>3.0</v>
      </c>
      <c r="T453" s="50">
        <f t="shared" si="598"/>
        <v>2</v>
      </c>
      <c r="U453" s="51">
        <f t="shared" si="599"/>
        <v>16</v>
      </c>
      <c r="V453" s="124"/>
      <c r="W453" s="124"/>
      <c r="X453" s="77"/>
      <c r="Y453" s="43"/>
      <c r="Z453" s="43"/>
    </row>
    <row r="454" ht="15.75" customHeight="1">
      <c r="A454" s="128"/>
      <c r="B454" s="128"/>
      <c r="C454" s="129" t="s">
        <v>1351</v>
      </c>
      <c r="D454" s="130"/>
      <c r="E454" s="131"/>
      <c r="F454" s="132">
        <v>8.5</v>
      </c>
      <c r="G454" s="129"/>
      <c r="H454" s="133"/>
      <c r="I454" s="132">
        <v>6.7</v>
      </c>
      <c r="J454" s="129"/>
      <c r="K454" s="133"/>
      <c r="L454" s="132">
        <v>8.5</v>
      </c>
      <c r="M454" s="129"/>
      <c r="N454" s="133"/>
      <c r="O454" s="132">
        <v>6.7</v>
      </c>
      <c r="P454" s="129"/>
      <c r="Q454" s="133"/>
      <c r="R454" s="132">
        <v>8.5</v>
      </c>
      <c r="S454" s="129"/>
      <c r="T454" s="133"/>
      <c r="U454" s="134">
        <f t="shared" ref="U454:U455" si="600">(F454+I454+L454+O454+R454)*2</f>
        <v>77.8</v>
      </c>
      <c r="V454" s="135">
        <v>20000.0</v>
      </c>
      <c r="W454" s="136"/>
      <c r="X454" s="137" t="s">
        <v>1352</v>
      </c>
      <c r="Y454" s="43"/>
      <c r="Z454" s="43"/>
    </row>
    <row r="455" ht="15.75" customHeight="1">
      <c r="A455" s="128"/>
      <c r="B455" s="128"/>
      <c r="C455" s="138" t="s">
        <v>1353</v>
      </c>
      <c r="D455" s="139"/>
      <c r="E455" s="140"/>
      <c r="F455" s="141">
        <v>5.0</v>
      </c>
      <c r="G455" s="138"/>
      <c r="H455" s="142"/>
      <c r="I455" s="141">
        <v>6.7</v>
      </c>
      <c r="J455" s="138"/>
      <c r="K455" s="142"/>
      <c r="L455" s="141">
        <v>8.7</v>
      </c>
      <c r="M455" s="138"/>
      <c r="N455" s="142"/>
      <c r="O455" s="141">
        <v>6.7</v>
      </c>
      <c r="P455" s="138"/>
      <c r="Q455" s="142"/>
      <c r="R455" s="141">
        <v>6.7</v>
      </c>
      <c r="S455" s="138"/>
      <c r="T455" s="142"/>
      <c r="U455" s="143">
        <f t="shared" si="600"/>
        <v>67.6</v>
      </c>
      <c r="V455" s="144">
        <f>(U454+U455)*V454*4/100</f>
        <v>116320</v>
      </c>
      <c r="W455" s="145"/>
      <c r="X455" s="137" t="s">
        <v>1354</v>
      </c>
      <c r="Y455" s="43"/>
      <c r="Z455" s="43"/>
    </row>
    <row r="456" ht="15.75" customHeight="1">
      <c r="A456" s="124"/>
      <c r="B456" s="124"/>
      <c r="C456" s="146" t="s">
        <v>1355</v>
      </c>
      <c r="D456" s="147"/>
      <c r="E456" s="148"/>
      <c r="F456" s="149"/>
      <c r="G456" s="146"/>
      <c r="H456" s="150"/>
      <c r="I456" s="149"/>
      <c r="J456" s="146"/>
      <c r="K456" s="150"/>
      <c r="L456" s="149"/>
      <c r="M456" s="146"/>
      <c r="N456" s="150"/>
      <c r="O456" s="149"/>
      <c r="P456" s="146"/>
      <c r="Q456" s="150"/>
      <c r="R456" s="149"/>
      <c r="S456" s="146"/>
      <c r="T456" s="150"/>
      <c r="U456" s="152">
        <f>F456+I456+L456+O456+R456</f>
        <v>0</v>
      </c>
      <c r="V456" s="153">
        <f>U456*23000</f>
        <v>0</v>
      </c>
      <c r="W456" s="21"/>
      <c r="X456" s="16"/>
      <c r="Y456" s="43"/>
      <c r="Z456" s="43"/>
    </row>
    <row r="457" ht="24.75" customHeight="1">
      <c r="A457" s="33">
        <v>91.0</v>
      </c>
      <c r="B457" s="125" t="s">
        <v>928</v>
      </c>
      <c r="C457" s="125" t="s">
        <v>1393</v>
      </c>
      <c r="D457" s="54"/>
      <c r="E457" s="36" t="s">
        <v>19</v>
      </c>
      <c r="F457" s="67" t="s">
        <v>929</v>
      </c>
      <c r="G457" s="68">
        <v>3.0</v>
      </c>
      <c r="H457" s="70">
        <f t="shared" ref="H457:H458" si="601">G457*40/60</f>
        <v>2</v>
      </c>
      <c r="I457" s="37"/>
      <c r="J457" s="38"/>
      <c r="K457" s="39">
        <f t="shared" ref="K457:K458" si="602">J457*40/60</f>
        <v>0</v>
      </c>
      <c r="L457" s="37" t="s">
        <v>930</v>
      </c>
      <c r="M457" s="38">
        <v>3.0</v>
      </c>
      <c r="N457" s="39">
        <f t="shared" ref="N457:N458" si="603">M457*40/60</f>
        <v>2</v>
      </c>
      <c r="O457" s="37" t="s">
        <v>931</v>
      </c>
      <c r="P457" s="38">
        <v>4.0</v>
      </c>
      <c r="Q457" s="39">
        <f t="shared" ref="Q457:Q458" si="604">P457*40/60</f>
        <v>2.666666667</v>
      </c>
      <c r="R457" s="37" t="s">
        <v>932</v>
      </c>
      <c r="S457" s="38">
        <v>3.0</v>
      </c>
      <c r="T457" s="39">
        <f t="shared" ref="T457:T458" si="605">S457*40/60</f>
        <v>2</v>
      </c>
      <c r="U457" s="40">
        <f t="shared" ref="U457:U458" si="606">G457+J457+M457+P457+S457</f>
        <v>13</v>
      </c>
      <c r="V457" s="126">
        <f>U457+U458</f>
        <v>29</v>
      </c>
      <c r="W457" s="127">
        <f>H457+H458+K457+K458+N457+N458+Q457+Q458+T457+T458</f>
        <v>19.33333333</v>
      </c>
      <c r="X457" s="16"/>
      <c r="Y457" s="43"/>
      <c r="Z457" s="43"/>
    </row>
    <row r="458" ht="15.75" customHeight="1">
      <c r="A458" s="128"/>
      <c r="B458" s="128"/>
      <c r="C458" s="124"/>
      <c r="D458" s="58"/>
      <c r="E458" s="47" t="s">
        <v>25</v>
      </c>
      <c r="F458" s="48" t="s">
        <v>933</v>
      </c>
      <c r="G458" s="49">
        <v>3.0</v>
      </c>
      <c r="H458" s="50">
        <f t="shared" si="601"/>
        <v>2</v>
      </c>
      <c r="I458" s="48" t="s">
        <v>934</v>
      </c>
      <c r="J458" s="49">
        <v>4.0</v>
      </c>
      <c r="K458" s="50">
        <f t="shared" si="602"/>
        <v>2.666666667</v>
      </c>
      <c r="L458" s="48" t="s">
        <v>935</v>
      </c>
      <c r="M458" s="49">
        <v>3.0</v>
      </c>
      <c r="N458" s="50">
        <f t="shared" si="603"/>
        <v>2</v>
      </c>
      <c r="O458" s="48" t="s">
        <v>936</v>
      </c>
      <c r="P458" s="49">
        <v>3.0</v>
      </c>
      <c r="Q458" s="50">
        <f t="shared" si="604"/>
        <v>2</v>
      </c>
      <c r="R458" s="48" t="s">
        <v>937</v>
      </c>
      <c r="S458" s="49">
        <v>3.0</v>
      </c>
      <c r="T458" s="50">
        <f t="shared" si="605"/>
        <v>2</v>
      </c>
      <c r="U458" s="51">
        <f t="shared" si="606"/>
        <v>16</v>
      </c>
      <c r="V458" s="124"/>
      <c r="W458" s="124"/>
      <c r="X458" s="77"/>
      <c r="Y458" s="43"/>
      <c r="Z458" s="43"/>
    </row>
    <row r="459" ht="15.75" customHeight="1">
      <c r="A459" s="128"/>
      <c r="B459" s="128"/>
      <c r="C459" s="129" t="s">
        <v>1351</v>
      </c>
      <c r="D459" s="130"/>
      <c r="E459" s="131"/>
      <c r="F459" s="132">
        <v>12.5</v>
      </c>
      <c r="G459" s="129"/>
      <c r="H459" s="133"/>
      <c r="I459" s="132"/>
      <c r="J459" s="129"/>
      <c r="K459" s="133"/>
      <c r="L459" s="132">
        <v>11.7</v>
      </c>
      <c r="M459" s="129"/>
      <c r="N459" s="133"/>
      <c r="O459" s="132">
        <v>11.7</v>
      </c>
      <c r="P459" s="129"/>
      <c r="Q459" s="133"/>
      <c r="R459" s="132">
        <v>2.0</v>
      </c>
      <c r="S459" s="129"/>
      <c r="T459" s="133"/>
      <c r="U459" s="134">
        <f t="shared" ref="U459:U460" si="607">(F459+I459+L459+O459+R459)*2</f>
        <v>75.8</v>
      </c>
      <c r="V459" s="135">
        <v>20000.0</v>
      </c>
      <c r="W459" s="136"/>
      <c r="X459" s="137" t="s">
        <v>1352</v>
      </c>
      <c r="Y459" s="43"/>
      <c r="Z459" s="43"/>
    </row>
    <row r="460" ht="15.75" customHeight="1">
      <c r="A460" s="128"/>
      <c r="B460" s="128"/>
      <c r="C460" s="138" t="s">
        <v>1353</v>
      </c>
      <c r="D460" s="139"/>
      <c r="E460" s="140"/>
      <c r="F460" s="141">
        <v>8.5</v>
      </c>
      <c r="G460" s="138"/>
      <c r="H460" s="142"/>
      <c r="I460" s="141">
        <v>10.9</v>
      </c>
      <c r="J460" s="138"/>
      <c r="K460" s="142"/>
      <c r="L460" s="141">
        <v>11.7</v>
      </c>
      <c r="M460" s="138"/>
      <c r="N460" s="142"/>
      <c r="O460" s="141">
        <v>8.5</v>
      </c>
      <c r="P460" s="138"/>
      <c r="Q460" s="142"/>
      <c r="R460" s="141">
        <v>2.0</v>
      </c>
      <c r="S460" s="138"/>
      <c r="T460" s="142"/>
      <c r="U460" s="143">
        <f t="shared" si="607"/>
        <v>83.2</v>
      </c>
      <c r="V460" s="144">
        <f>(U459+U460)*V459*4/100</f>
        <v>127200</v>
      </c>
      <c r="W460" s="145"/>
      <c r="X460" s="137" t="s">
        <v>1354</v>
      </c>
      <c r="Y460" s="43"/>
      <c r="Z460" s="43"/>
    </row>
    <row r="461" ht="15.75" customHeight="1">
      <c r="A461" s="124"/>
      <c r="B461" s="124"/>
      <c r="C461" s="146" t="s">
        <v>1355</v>
      </c>
      <c r="D461" s="147"/>
      <c r="E461" s="148"/>
      <c r="F461" s="149">
        <v>2.0</v>
      </c>
      <c r="G461" s="146"/>
      <c r="H461" s="150"/>
      <c r="I461" s="149"/>
      <c r="J461" s="146"/>
      <c r="K461" s="150"/>
      <c r="L461" s="149"/>
      <c r="M461" s="146"/>
      <c r="N461" s="150"/>
      <c r="O461" s="149"/>
      <c r="P461" s="146"/>
      <c r="Q461" s="150"/>
      <c r="R461" s="149"/>
      <c r="S461" s="146"/>
      <c r="T461" s="150"/>
      <c r="U461" s="152">
        <f>F461+I461+L461+O461+R461</f>
        <v>2</v>
      </c>
      <c r="V461" s="153">
        <f>U461*23000</f>
        <v>46000</v>
      </c>
      <c r="W461" s="21"/>
      <c r="X461" s="16"/>
      <c r="Y461" s="43"/>
      <c r="Z461" s="43"/>
    </row>
    <row r="462" ht="24.75" customHeight="1">
      <c r="A462" s="33">
        <v>92.0</v>
      </c>
      <c r="B462" s="125" t="s">
        <v>938</v>
      </c>
      <c r="C462" s="125" t="s">
        <v>1473</v>
      </c>
      <c r="D462" s="54"/>
      <c r="E462" s="36" t="s">
        <v>19</v>
      </c>
      <c r="F462" s="37" t="s">
        <v>939</v>
      </c>
      <c r="G462" s="38">
        <v>3.0</v>
      </c>
      <c r="H462" s="39">
        <f t="shared" ref="H462:H463" si="608">G462*40/60</f>
        <v>2</v>
      </c>
      <c r="I462" s="37" t="s">
        <v>940</v>
      </c>
      <c r="J462" s="38">
        <v>3.0</v>
      </c>
      <c r="K462" s="39">
        <f t="shared" ref="K462:K463" si="609">J462*40/60</f>
        <v>2</v>
      </c>
      <c r="L462" s="37" t="s">
        <v>941</v>
      </c>
      <c r="M462" s="38">
        <v>4.0</v>
      </c>
      <c r="N462" s="39">
        <f t="shared" ref="N462:N463" si="610">M462*40/60</f>
        <v>2.666666667</v>
      </c>
      <c r="O462" s="37"/>
      <c r="P462" s="68"/>
      <c r="Q462" s="70">
        <f t="shared" ref="Q462:Q463" si="611">P462*40/60</f>
        <v>0</v>
      </c>
      <c r="R462" s="67" t="s">
        <v>942</v>
      </c>
      <c r="S462" s="68">
        <v>4.0</v>
      </c>
      <c r="T462" s="70">
        <f t="shared" ref="T462:T463" si="612">S462*40/60</f>
        <v>2.666666667</v>
      </c>
      <c r="U462" s="40">
        <f t="shared" ref="U462:U463" si="613">G462+J462+M462+P462+S462</f>
        <v>14</v>
      </c>
      <c r="V462" s="126">
        <f>U462+U463</f>
        <v>31</v>
      </c>
      <c r="W462" s="127">
        <f>H462+H463+K462+K463+N462+N463+Q462+Q463+T462+T463</f>
        <v>20.66666667</v>
      </c>
      <c r="X462" s="16"/>
      <c r="Y462" s="43"/>
      <c r="Z462" s="43"/>
    </row>
    <row r="463" ht="15.75" customHeight="1">
      <c r="A463" s="128"/>
      <c r="B463" s="128"/>
      <c r="C463" s="124"/>
      <c r="D463" s="88">
        <v>1978.0</v>
      </c>
      <c r="E463" s="47" t="s">
        <v>25</v>
      </c>
      <c r="F463" s="48" t="s">
        <v>943</v>
      </c>
      <c r="G463" s="49">
        <v>3.0</v>
      </c>
      <c r="H463" s="50">
        <f t="shared" si="608"/>
        <v>2</v>
      </c>
      <c r="I463" s="48" t="s">
        <v>944</v>
      </c>
      <c r="J463" s="49">
        <v>4.0</v>
      </c>
      <c r="K463" s="50">
        <f t="shared" si="609"/>
        <v>2.666666667</v>
      </c>
      <c r="L463" s="48" t="s">
        <v>945</v>
      </c>
      <c r="M463" s="49">
        <v>3.0</v>
      </c>
      <c r="N463" s="50">
        <f t="shared" si="610"/>
        <v>2</v>
      </c>
      <c r="O463" s="48" t="s">
        <v>946</v>
      </c>
      <c r="P463" s="49">
        <v>4.0</v>
      </c>
      <c r="Q463" s="50">
        <f t="shared" si="611"/>
        <v>2.666666667</v>
      </c>
      <c r="R463" s="48" t="s">
        <v>947</v>
      </c>
      <c r="S463" s="49">
        <v>3.0</v>
      </c>
      <c r="T463" s="50">
        <f t="shared" si="612"/>
        <v>2</v>
      </c>
      <c r="U463" s="51">
        <f t="shared" si="613"/>
        <v>17</v>
      </c>
      <c r="V463" s="124"/>
      <c r="W463" s="124"/>
      <c r="X463" s="77"/>
      <c r="Y463" s="43"/>
      <c r="Z463" s="43"/>
    </row>
    <row r="464" ht="15.75" customHeight="1">
      <c r="A464" s="128"/>
      <c r="B464" s="128"/>
      <c r="C464" s="129" t="s">
        <v>1351</v>
      </c>
      <c r="D464" s="130"/>
      <c r="E464" s="131"/>
      <c r="F464" s="132">
        <v>14.3</v>
      </c>
      <c r="G464" s="129"/>
      <c r="H464" s="133"/>
      <c r="I464" s="132">
        <v>14.3</v>
      </c>
      <c r="J464" s="129"/>
      <c r="K464" s="133"/>
      <c r="L464" s="132">
        <v>11.5</v>
      </c>
      <c r="M464" s="129"/>
      <c r="N464" s="133"/>
      <c r="O464" s="132"/>
      <c r="P464" s="129"/>
      <c r="Q464" s="133"/>
      <c r="R464" s="132">
        <v>11.5</v>
      </c>
      <c r="S464" s="129"/>
      <c r="T464" s="133"/>
      <c r="U464" s="134">
        <f t="shared" ref="U464:U465" si="614">(F464+I464+L464+O464+R464)*2</f>
        <v>103.2</v>
      </c>
      <c r="V464" s="135">
        <v>20000.0</v>
      </c>
      <c r="W464" s="136"/>
      <c r="X464" s="137" t="s">
        <v>1352</v>
      </c>
      <c r="Y464" s="43"/>
      <c r="Z464" s="43"/>
    </row>
    <row r="465" ht="15.75" customHeight="1">
      <c r="A465" s="128"/>
      <c r="B465" s="128"/>
      <c r="C465" s="138" t="s">
        <v>1353</v>
      </c>
      <c r="D465" s="139"/>
      <c r="E465" s="140"/>
      <c r="F465" s="141">
        <v>5.5</v>
      </c>
      <c r="G465" s="138"/>
      <c r="H465" s="142"/>
      <c r="I465" s="141">
        <v>5.5</v>
      </c>
      <c r="J465" s="138"/>
      <c r="K465" s="142"/>
      <c r="L465" s="141">
        <v>11.5</v>
      </c>
      <c r="M465" s="138"/>
      <c r="N465" s="142"/>
      <c r="O465" s="141">
        <v>7.3</v>
      </c>
      <c r="P465" s="138"/>
      <c r="Q465" s="142"/>
      <c r="R465" s="141">
        <v>5.5</v>
      </c>
      <c r="S465" s="138"/>
      <c r="T465" s="142"/>
      <c r="U465" s="143">
        <f t="shared" si="614"/>
        <v>70.6</v>
      </c>
      <c r="V465" s="144">
        <f>(U464+U465)*V464*4/100</f>
        <v>139040</v>
      </c>
      <c r="W465" s="145"/>
      <c r="X465" s="137" t="s">
        <v>1354</v>
      </c>
      <c r="Y465" s="43"/>
      <c r="Z465" s="43"/>
    </row>
    <row r="466" ht="15.75" customHeight="1">
      <c r="A466" s="124"/>
      <c r="B466" s="124"/>
      <c r="C466" s="146" t="s">
        <v>1355</v>
      </c>
      <c r="D466" s="147"/>
      <c r="E466" s="148"/>
      <c r="F466" s="149">
        <v>2.0</v>
      </c>
      <c r="G466" s="146"/>
      <c r="H466" s="150"/>
      <c r="I466" s="149">
        <v>2.0</v>
      </c>
      <c r="J466" s="146"/>
      <c r="K466" s="150"/>
      <c r="L466" s="149"/>
      <c r="M466" s="146"/>
      <c r="N466" s="150"/>
      <c r="O466" s="149"/>
      <c r="P466" s="146"/>
      <c r="Q466" s="150"/>
      <c r="R466" s="149"/>
      <c r="S466" s="146"/>
      <c r="T466" s="150"/>
      <c r="U466" s="152">
        <f>F466+I466+L466+O466+R466</f>
        <v>4</v>
      </c>
      <c r="V466" s="153">
        <f>U466*23000</f>
        <v>92000</v>
      </c>
      <c r="W466" s="21"/>
      <c r="X466" s="16"/>
      <c r="Y466" s="43"/>
      <c r="Z466" s="43"/>
    </row>
    <row r="467" ht="24.75" customHeight="1">
      <c r="A467" s="33">
        <v>93.0</v>
      </c>
      <c r="B467" s="125" t="s">
        <v>948</v>
      </c>
      <c r="C467" s="125" t="s">
        <v>1474</v>
      </c>
      <c r="D467" s="54"/>
      <c r="E467" s="36" t="s">
        <v>19</v>
      </c>
      <c r="F467" s="37"/>
      <c r="G467" s="68"/>
      <c r="H467" s="39">
        <f t="shared" ref="H467:H468" si="615">G467*40/60</f>
        <v>0</v>
      </c>
      <c r="I467" s="67" t="s">
        <v>949</v>
      </c>
      <c r="J467" s="38">
        <v>4.0</v>
      </c>
      <c r="K467" s="39">
        <f t="shared" ref="K467:K468" si="616">J467*40/60</f>
        <v>2.666666667</v>
      </c>
      <c r="L467" s="67" t="s">
        <v>950</v>
      </c>
      <c r="M467" s="68">
        <v>4.0</v>
      </c>
      <c r="N467" s="39">
        <f t="shared" ref="N467:N468" si="617">M467*40/60</f>
        <v>2.666666667</v>
      </c>
      <c r="O467" s="37" t="s">
        <v>951</v>
      </c>
      <c r="P467" s="68">
        <v>4.0</v>
      </c>
      <c r="Q467" s="39">
        <f t="shared" ref="Q467:Q468" si="618">P467*40/60</f>
        <v>2.666666667</v>
      </c>
      <c r="R467" s="37" t="s">
        <v>952</v>
      </c>
      <c r="S467" s="38">
        <v>4.0</v>
      </c>
      <c r="T467" s="39">
        <f t="shared" ref="T467:T468" si="619">S467*40/60</f>
        <v>2.666666667</v>
      </c>
      <c r="U467" s="40">
        <f t="shared" ref="U467:U468" si="620">G467+J467+M467+P467+S467</f>
        <v>16</v>
      </c>
      <c r="V467" s="126">
        <f>U467+U468</f>
        <v>34</v>
      </c>
      <c r="W467" s="127">
        <f>H467+H468+K467+K468+N467+N468+Q467+Q468+T467+T468</f>
        <v>22.66666667</v>
      </c>
      <c r="X467" s="16"/>
      <c r="Y467" s="43"/>
      <c r="Z467" s="43"/>
    </row>
    <row r="468" ht="15.75" customHeight="1">
      <c r="A468" s="128"/>
      <c r="B468" s="128"/>
      <c r="C468" s="124"/>
      <c r="D468" s="58"/>
      <c r="E468" s="47" t="s">
        <v>25</v>
      </c>
      <c r="F468" s="48" t="s">
        <v>953</v>
      </c>
      <c r="G468" s="49">
        <v>3.0</v>
      </c>
      <c r="H468" s="50">
        <f t="shared" si="615"/>
        <v>2</v>
      </c>
      <c r="I468" s="48" t="s">
        <v>954</v>
      </c>
      <c r="J468" s="49">
        <v>4.0</v>
      </c>
      <c r="K468" s="50">
        <f t="shared" si="616"/>
        <v>2.666666667</v>
      </c>
      <c r="L468" s="48" t="s">
        <v>955</v>
      </c>
      <c r="M468" s="49">
        <v>4.0</v>
      </c>
      <c r="N468" s="50">
        <f t="shared" si="617"/>
        <v>2.666666667</v>
      </c>
      <c r="O468" s="48" t="s">
        <v>956</v>
      </c>
      <c r="P468" s="49">
        <v>3.0</v>
      </c>
      <c r="Q468" s="50">
        <f t="shared" si="618"/>
        <v>2</v>
      </c>
      <c r="R468" s="48" t="s">
        <v>957</v>
      </c>
      <c r="S468" s="49">
        <v>4.0</v>
      </c>
      <c r="T468" s="50">
        <f t="shared" si="619"/>
        <v>2.666666667</v>
      </c>
      <c r="U468" s="51">
        <f t="shared" si="620"/>
        <v>18</v>
      </c>
      <c r="V468" s="124"/>
      <c r="W468" s="124"/>
      <c r="X468" s="77"/>
      <c r="Y468" s="43"/>
      <c r="Z468" s="43"/>
    </row>
    <row r="469" ht="15.75" customHeight="1">
      <c r="A469" s="128"/>
      <c r="B469" s="128"/>
      <c r="C469" s="129" t="s">
        <v>1351</v>
      </c>
      <c r="D469" s="130"/>
      <c r="E469" s="131"/>
      <c r="F469" s="132"/>
      <c r="G469" s="129"/>
      <c r="H469" s="133"/>
      <c r="I469" s="132">
        <v>6.7</v>
      </c>
      <c r="J469" s="129"/>
      <c r="K469" s="133"/>
      <c r="L469" s="132">
        <v>6.6</v>
      </c>
      <c r="M469" s="129"/>
      <c r="N469" s="133"/>
      <c r="O469" s="132">
        <v>6.7</v>
      </c>
      <c r="P469" s="129"/>
      <c r="Q469" s="133"/>
      <c r="R469" s="132">
        <v>13.5</v>
      </c>
      <c r="S469" s="129"/>
      <c r="T469" s="133"/>
      <c r="U469" s="134">
        <f t="shared" ref="U469:U470" si="621">(F469+I469+L469+O469+R469)*2</f>
        <v>67</v>
      </c>
      <c r="V469" s="135">
        <v>20000.0</v>
      </c>
      <c r="W469" s="136"/>
      <c r="X469" s="137" t="s">
        <v>1352</v>
      </c>
      <c r="Y469" s="43"/>
      <c r="Z469" s="43"/>
    </row>
    <row r="470" ht="15.75" customHeight="1">
      <c r="A470" s="128"/>
      <c r="B470" s="128"/>
      <c r="C470" s="138" t="s">
        <v>1353</v>
      </c>
      <c r="D470" s="139"/>
      <c r="E470" s="140"/>
      <c r="F470" s="141">
        <v>13.5</v>
      </c>
      <c r="G470" s="138"/>
      <c r="H470" s="142"/>
      <c r="I470" s="141">
        <v>11.3</v>
      </c>
      <c r="J470" s="138"/>
      <c r="K470" s="142"/>
      <c r="L470" s="141">
        <v>12.5</v>
      </c>
      <c r="M470" s="138"/>
      <c r="N470" s="142"/>
      <c r="O470" s="141">
        <v>13.5</v>
      </c>
      <c r="P470" s="138"/>
      <c r="Q470" s="142"/>
      <c r="R470" s="141">
        <v>12.5</v>
      </c>
      <c r="S470" s="138"/>
      <c r="T470" s="142"/>
      <c r="U470" s="143">
        <f t="shared" si="621"/>
        <v>126.6</v>
      </c>
      <c r="V470" s="144">
        <f>(U469+U470)*V469*4/100</f>
        <v>154880</v>
      </c>
      <c r="W470" s="145"/>
      <c r="X470" s="137" t="s">
        <v>1354</v>
      </c>
      <c r="Y470" s="43"/>
      <c r="Z470" s="43"/>
    </row>
    <row r="471" ht="15.75" customHeight="1">
      <c r="A471" s="124"/>
      <c r="B471" s="124"/>
      <c r="C471" s="146" t="s">
        <v>1355</v>
      </c>
      <c r="D471" s="147"/>
      <c r="E471" s="148"/>
      <c r="F471" s="149">
        <v>2.0</v>
      </c>
      <c r="G471" s="146"/>
      <c r="H471" s="150"/>
      <c r="I471" s="149"/>
      <c r="J471" s="146"/>
      <c r="K471" s="150"/>
      <c r="L471" s="149">
        <v>2.67</v>
      </c>
      <c r="M471" s="146"/>
      <c r="N471" s="150"/>
      <c r="O471" s="149">
        <v>2.0</v>
      </c>
      <c r="P471" s="146"/>
      <c r="Q471" s="150"/>
      <c r="R471" s="167">
        <f>8*40/60</f>
        <v>5.333333333</v>
      </c>
      <c r="S471" s="146"/>
      <c r="T471" s="150"/>
      <c r="U471" s="168">
        <f>F471+I471+L471+O471+R471</f>
        <v>12.00333333</v>
      </c>
      <c r="V471" s="153">
        <f>U471*23000</f>
        <v>276076.6667</v>
      </c>
      <c r="W471" s="21"/>
      <c r="X471" s="16"/>
      <c r="Y471" s="43"/>
      <c r="Z471" s="43"/>
    </row>
    <row r="472" ht="24.75" customHeight="1">
      <c r="A472" s="33">
        <v>94.0</v>
      </c>
      <c r="B472" s="125" t="s">
        <v>958</v>
      </c>
      <c r="C472" s="125" t="s">
        <v>1475</v>
      </c>
      <c r="D472" s="54"/>
      <c r="E472" s="36" t="s">
        <v>19</v>
      </c>
      <c r="F472" s="37" t="s">
        <v>959</v>
      </c>
      <c r="G472" s="38">
        <v>2.0</v>
      </c>
      <c r="H472" s="39">
        <f t="shared" ref="H472:H473" si="622">G472*40/60</f>
        <v>1.333333333</v>
      </c>
      <c r="I472" s="67" t="s">
        <v>960</v>
      </c>
      <c r="J472" s="38">
        <v>4.0</v>
      </c>
      <c r="K472" s="39">
        <f t="shared" ref="K472:K473" si="623">J472*40/60</f>
        <v>2.666666667</v>
      </c>
      <c r="L472" s="37" t="s">
        <v>961</v>
      </c>
      <c r="M472" s="38">
        <v>4.0</v>
      </c>
      <c r="N472" s="39">
        <f t="shared" ref="N472:N473" si="624">M472*40/60</f>
        <v>2.666666667</v>
      </c>
      <c r="O472" s="67" t="s">
        <v>962</v>
      </c>
      <c r="P472" s="68">
        <v>4.0</v>
      </c>
      <c r="Q472" s="39">
        <f t="shared" ref="Q472:Q473" si="625">P472*40/60</f>
        <v>2.666666667</v>
      </c>
      <c r="R472" s="37" t="s">
        <v>963</v>
      </c>
      <c r="S472" s="38">
        <v>4.0</v>
      </c>
      <c r="T472" s="39">
        <f t="shared" ref="T472:T473" si="626">S472*40/60</f>
        <v>2.666666667</v>
      </c>
      <c r="U472" s="40">
        <f t="shared" ref="U472:U473" si="627">G472+J472+M472+P472+S472</f>
        <v>18</v>
      </c>
      <c r="V472" s="126">
        <f>U472+U473</f>
        <v>34</v>
      </c>
      <c r="W472" s="127">
        <f>H472+H473+K472+K473+N472+N473+Q472+Q473+T472+T473</f>
        <v>22.66666667</v>
      </c>
      <c r="X472" s="16"/>
      <c r="Y472" s="43"/>
      <c r="Z472" s="43"/>
    </row>
    <row r="473" ht="15.75" customHeight="1">
      <c r="A473" s="128"/>
      <c r="B473" s="128"/>
      <c r="C473" s="124"/>
      <c r="D473" s="58"/>
      <c r="E473" s="47" t="s">
        <v>25</v>
      </c>
      <c r="F473" s="48" t="s">
        <v>964</v>
      </c>
      <c r="G473" s="49">
        <v>4.0</v>
      </c>
      <c r="H473" s="50">
        <f t="shared" si="622"/>
        <v>2.666666667</v>
      </c>
      <c r="I473" s="48" t="s">
        <v>965</v>
      </c>
      <c r="J473" s="49">
        <v>3.0</v>
      </c>
      <c r="K473" s="50">
        <f t="shared" si="623"/>
        <v>2</v>
      </c>
      <c r="L473" s="48" t="s">
        <v>966</v>
      </c>
      <c r="M473" s="49">
        <v>4.0</v>
      </c>
      <c r="N473" s="50">
        <f t="shared" si="624"/>
        <v>2.666666667</v>
      </c>
      <c r="O473" s="48" t="s">
        <v>967</v>
      </c>
      <c r="P473" s="49">
        <v>3.0</v>
      </c>
      <c r="Q473" s="50">
        <f t="shared" si="625"/>
        <v>2</v>
      </c>
      <c r="R473" s="48" t="s">
        <v>968</v>
      </c>
      <c r="S473" s="49">
        <v>2.0</v>
      </c>
      <c r="T473" s="50">
        <f t="shared" si="626"/>
        <v>1.333333333</v>
      </c>
      <c r="U473" s="51">
        <f t="shared" si="627"/>
        <v>16</v>
      </c>
      <c r="V473" s="124"/>
      <c r="W473" s="124"/>
      <c r="X473" s="77"/>
      <c r="Y473" s="43"/>
      <c r="Z473" s="43"/>
    </row>
    <row r="474" ht="15.75" customHeight="1">
      <c r="A474" s="128"/>
      <c r="B474" s="128"/>
      <c r="C474" s="129" t="s">
        <v>1351</v>
      </c>
      <c r="D474" s="130"/>
      <c r="E474" s="131"/>
      <c r="F474" s="132">
        <v>6.3</v>
      </c>
      <c r="G474" s="129"/>
      <c r="H474" s="133"/>
      <c r="I474" s="132">
        <v>9.5</v>
      </c>
      <c r="J474" s="129"/>
      <c r="K474" s="133"/>
      <c r="L474" s="132">
        <v>6.7</v>
      </c>
      <c r="M474" s="129"/>
      <c r="N474" s="133"/>
      <c r="O474" s="132">
        <v>6.8</v>
      </c>
      <c r="P474" s="129"/>
      <c r="Q474" s="133"/>
      <c r="R474" s="132">
        <v>6.7</v>
      </c>
      <c r="S474" s="129"/>
      <c r="T474" s="133"/>
      <c r="U474" s="134">
        <f t="shared" ref="U474:U475" si="628">(F474+I474+L474+O474+R474)*2</f>
        <v>72</v>
      </c>
      <c r="V474" s="135">
        <v>20000.0</v>
      </c>
      <c r="W474" s="136"/>
      <c r="X474" s="137" t="s">
        <v>1352</v>
      </c>
      <c r="Y474" s="43"/>
      <c r="Z474" s="43"/>
    </row>
    <row r="475" ht="15.75" customHeight="1">
      <c r="A475" s="128"/>
      <c r="B475" s="128"/>
      <c r="C475" s="138" t="s">
        <v>1353</v>
      </c>
      <c r="D475" s="139"/>
      <c r="E475" s="140"/>
      <c r="F475" s="141">
        <v>8.8</v>
      </c>
      <c r="G475" s="138"/>
      <c r="H475" s="142"/>
      <c r="I475" s="141">
        <v>2.2</v>
      </c>
      <c r="J475" s="138"/>
      <c r="K475" s="142"/>
      <c r="L475" s="141">
        <v>6.5</v>
      </c>
      <c r="M475" s="138"/>
      <c r="N475" s="142"/>
      <c r="O475" s="141">
        <v>9.8</v>
      </c>
      <c r="P475" s="138"/>
      <c r="Q475" s="142"/>
      <c r="R475" s="132">
        <v>6.3</v>
      </c>
      <c r="S475" s="138"/>
      <c r="T475" s="142"/>
      <c r="U475" s="143">
        <f t="shared" si="628"/>
        <v>67.2</v>
      </c>
      <c r="V475" s="144">
        <f>(U474+U475)*V474*4/100</f>
        <v>111360</v>
      </c>
      <c r="W475" s="145"/>
      <c r="X475" s="137" t="s">
        <v>1354</v>
      </c>
      <c r="Y475" s="43"/>
      <c r="Z475" s="43"/>
    </row>
    <row r="476" ht="15.75" customHeight="1">
      <c r="A476" s="124"/>
      <c r="B476" s="124"/>
      <c r="C476" s="146" t="s">
        <v>1355</v>
      </c>
      <c r="D476" s="147"/>
      <c r="E476" s="148"/>
      <c r="F476" s="149"/>
      <c r="G476" s="146"/>
      <c r="H476" s="150"/>
      <c r="I476" s="149"/>
      <c r="J476" s="146"/>
      <c r="K476" s="150"/>
      <c r="L476" s="149"/>
      <c r="M476" s="146"/>
      <c r="N476" s="150"/>
      <c r="O476" s="149"/>
      <c r="P476" s="146"/>
      <c r="Q476" s="150"/>
      <c r="R476" s="149"/>
      <c r="S476" s="146"/>
      <c r="T476" s="150"/>
      <c r="U476" s="152">
        <f>F476+I476+L476+O476+R476</f>
        <v>0</v>
      </c>
      <c r="V476" s="153">
        <f>U476*23000</f>
        <v>0</v>
      </c>
      <c r="W476" s="21"/>
      <c r="X476" s="16"/>
      <c r="Y476" s="43"/>
      <c r="Z476" s="43"/>
    </row>
    <row r="477" ht="24.75" customHeight="1">
      <c r="A477" s="33">
        <v>95.0</v>
      </c>
      <c r="B477" s="125" t="s">
        <v>969</v>
      </c>
      <c r="C477" s="125" t="s">
        <v>1390</v>
      </c>
      <c r="D477" s="35" t="s">
        <v>18</v>
      </c>
      <c r="E477" s="36" t="s">
        <v>19</v>
      </c>
      <c r="F477" s="37"/>
      <c r="G477" s="38"/>
      <c r="H477" s="39">
        <f t="shared" ref="H477:H478" si="629">G477*40/60</f>
        <v>0</v>
      </c>
      <c r="I477" s="37" t="s">
        <v>970</v>
      </c>
      <c r="J477" s="38">
        <v>4.0</v>
      </c>
      <c r="K477" s="39">
        <f t="shared" ref="K477:K478" si="630">J477*40/60</f>
        <v>2.666666667</v>
      </c>
      <c r="L477" s="37" t="s">
        <v>971</v>
      </c>
      <c r="M477" s="38">
        <v>3.0</v>
      </c>
      <c r="N477" s="39">
        <f t="shared" ref="N477:N478" si="631">M477*40/60</f>
        <v>2</v>
      </c>
      <c r="O477" s="37" t="s">
        <v>972</v>
      </c>
      <c r="P477" s="38">
        <v>4.0</v>
      </c>
      <c r="Q477" s="39">
        <f t="shared" ref="Q477:Q478" si="632">P477*40/60</f>
        <v>2.666666667</v>
      </c>
      <c r="R477" s="37" t="s">
        <v>973</v>
      </c>
      <c r="S477" s="38">
        <v>3.0</v>
      </c>
      <c r="T477" s="39">
        <f t="shared" ref="T477:T478" si="633">S477*40/60</f>
        <v>2</v>
      </c>
      <c r="U477" s="40">
        <f t="shared" ref="U477:U478" si="634">G477+J477+M477+P477+S477</f>
        <v>14</v>
      </c>
      <c r="V477" s="126">
        <f>U477+U478</f>
        <v>31</v>
      </c>
      <c r="W477" s="127">
        <f>H477+H478+K477+K478+N477+N478+Q477+Q478+T477+T478</f>
        <v>20.66666667</v>
      </c>
      <c r="X477" s="16"/>
      <c r="Y477" s="43"/>
      <c r="Z477" s="43"/>
    </row>
    <row r="478" ht="15.75" customHeight="1">
      <c r="A478" s="128"/>
      <c r="B478" s="128"/>
      <c r="C478" s="124"/>
      <c r="D478" s="46">
        <v>1999.0</v>
      </c>
      <c r="E478" s="47" t="s">
        <v>25</v>
      </c>
      <c r="F478" s="48" t="s">
        <v>974</v>
      </c>
      <c r="G478" s="49">
        <v>3.0</v>
      </c>
      <c r="H478" s="50">
        <f t="shared" si="629"/>
        <v>2</v>
      </c>
      <c r="I478" s="48" t="s">
        <v>975</v>
      </c>
      <c r="J478" s="49">
        <v>3.0</v>
      </c>
      <c r="K478" s="50">
        <f t="shared" si="630"/>
        <v>2</v>
      </c>
      <c r="L478" s="48" t="s">
        <v>976</v>
      </c>
      <c r="M478" s="49">
        <v>3.0</v>
      </c>
      <c r="N478" s="50">
        <f t="shared" si="631"/>
        <v>2</v>
      </c>
      <c r="O478" s="48" t="s">
        <v>977</v>
      </c>
      <c r="P478" s="49">
        <v>4.0</v>
      </c>
      <c r="Q478" s="50">
        <f t="shared" si="632"/>
        <v>2.666666667</v>
      </c>
      <c r="R478" s="48" t="s">
        <v>978</v>
      </c>
      <c r="S478" s="49">
        <v>4.0</v>
      </c>
      <c r="T478" s="50">
        <f t="shared" si="633"/>
        <v>2.666666667</v>
      </c>
      <c r="U478" s="51">
        <f t="shared" si="634"/>
        <v>17</v>
      </c>
      <c r="V478" s="124"/>
      <c r="W478" s="124"/>
      <c r="X478" s="77"/>
      <c r="Y478" s="43"/>
      <c r="Z478" s="43"/>
    </row>
    <row r="479" ht="15.75" customHeight="1">
      <c r="A479" s="128"/>
      <c r="B479" s="128"/>
      <c r="C479" s="129" t="s">
        <v>1351</v>
      </c>
      <c r="D479" s="130"/>
      <c r="E479" s="131"/>
      <c r="F479" s="132"/>
      <c r="G479" s="129"/>
      <c r="H479" s="133"/>
      <c r="I479" s="132">
        <v>2.7</v>
      </c>
      <c r="J479" s="129"/>
      <c r="K479" s="133"/>
      <c r="L479" s="132">
        <v>14.1</v>
      </c>
      <c r="M479" s="129"/>
      <c r="N479" s="133"/>
      <c r="O479" s="132">
        <v>14.1</v>
      </c>
      <c r="P479" s="129"/>
      <c r="Q479" s="133"/>
      <c r="R479" s="132">
        <v>17.5</v>
      </c>
      <c r="S479" s="129"/>
      <c r="T479" s="133"/>
      <c r="U479" s="134">
        <f t="shared" ref="U479:U480" si="635">(F479+I479+L479+O479+R479)*2</f>
        <v>96.8</v>
      </c>
      <c r="V479" s="135">
        <v>20000.0</v>
      </c>
      <c r="W479" s="136"/>
      <c r="X479" s="137" t="s">
        <v>1352</v>
      </c>
      <c r="Y479" s="43"/>
      <c r="Z479" s="43"/>
    </row>
    <row r="480" ht="15.75" customHeight="1">
      <c r="A480" s="128"/>
      <c r="B480" s="128"/>
      <c r="C480" s="138" t="s">
        <v>1353</v>
      </c>
      <c r="D480" s="139"/>
      <c r="E480" s="140"/>
      <c r="F480" s="141">
        <v>10.1</v>
      </c>
      <c r="G480" s="138"/>
      <c r="H480" s="142"/>
      <c r="I480" s="141">
        <v>2.7</v>
      </c>
      <c r="J480" s="138"/>
      <c r="K480" s="142"/>
      <c r="L480" s="141">
        <v>10.1</v>
      </c>
      <c r="M480" s="138"/>
      <c r="N480" s="142"/>
      <c r="O480" s="141">
        <v>10.5</v>
      </c>
      <c r="P480" s="138"/>
      <c r="Q480" s="142"/>
      <c r="R480" s="141">
        <v>17.5</v>
      </c>
      <c r="S480" s="138"/>
      <c r="T480" s="142"/>
      <c r="U480" s="143">
        <f t="shared" si="635"/>
        <v>101.8</v>
      </c>
      <c r="V480" s="144">
        <f>(U479+U480)*V479*4/100</f>
        <v>158880</v>
      </c>
      <c r="W480" s="145"/>
      <c r="X480" s="137" t="s">
        <v>1354</v>
      </c>
      <c r="Y480" s="43"/>
      <c r="Z480" s="43"/>
    </row>
    <row r="481" ht="15.75" customHeight="1">
      <c r="A481" s="124"/>
      <c r="B481" s="124"/>
      <c r="C481" s="146" t="s">
        <v>1355</v>
      </c>
      <c r="D481" s="147"/>
      <c r="E481" s="148"/>
      <c r="F481" s="149"/>
      <c r="G481" s="146"/>
      <c r="H481" s="150"/>
      <c r="I481" s="149"/>
      <c r="J481" s="146"/>
      <c r="K481" s="150"/>
      <c r="L481" s="149">
        <v>2.0</v>
      </c>
      <c r="M481" s="146"/>
      <c r="N481" s="150"/>
      <c r="O481" s="149">
        <v>2.67</v>
      </c>
      <c r="P481" s="146"/>
      <c r="Q481" s="150"/>
      <c r="R481" s="155">
        <f>7*40/60</f>
        <v>4.666666667</v>
      </c>
      <c r="S481" s="146"/>
      <c r="T481" s="150"/>
      <c r="U481" s="156">
        <f>F481+I481+L481+O481+R481</f>
        <v>9.336666667</v>
      </c>
      <c r="V481" s="153">
        <f>U481*23000</f>
        <v>214743.3333</v>
      </c>
      <c r="W481" s="21"/>
      <c r="X481" s="16"/>
      <c r="Y481" s="43"/>
      <c r="Z481" s="43"/>
    </row>
    <row r="482" ht="24.75" customHeight="1">
      <c r="A482" s="33">
        <v>96.0</v>
      </c>
      <c r="B482" s="125" t="s">
        <v>979</v>
      </c>
      <c r="C482" s="125" t="s">
        <v>1370</v>
      </c>
      <c r="D482" s="35" t="s">
        <v>18</v>
      </c>
      <c r="E482" s="36" t="s">
        <v>19</v>
      </c>
      <c r="F482" s="37" t="s">
        <v>980</v>
      </c>
      <c r="G482" s="38">
        <v>3.0</v>
      </c>
      <c r="H482" s="39">
        <f t="shared" ref="H482:H483" si="636">G482*40/60</f>
        <v>2</v>
      </c>
      <c r="I482" s="37" t="s">
        <v>981</v>
      </c>
      <c r="J482" s="38">
        <v>4.0</v>
      </c>
      <c r="K482" s="39">
        <f t="shared" ref="K482:K483" si="637">J482*40/60</f>
        <v>2.666666667</v>
      </c>
      <c r="L482" s="37" t="s">
        <v>982</v>
      </c>
      <c r="M482" s="38">
        <v>4.0</v>
      </c>
      <c r="N482" s="39">
        <f t="shared" ref="N482:N483" si="638">M482*40/60</f>
        <v>2.666666667</v>
      </c>
      <c r="O482" s="37" t="s">
        <v>1476</v>
      </c>
      <c r="P482" s="38">
        <v>4.0</v>
      </c>
      <c r="Q482" s="39">
        <f t="shared" ref="Q482:Q483" si="639">P482*40/60</f>
        <v>2.666666667</v>
      </c>
      <c r="R482" s="37" t="s">
        <v>984</v>
      </c>
      <c r="S482" s="38">
        <v>4.0</v>
      </c>
      <c r="T482" s="39">
        <f t="shared" ref="T482:T483" si="640">S482*40/60</f>
        <v>2.666666667</v>
      </c>
      <c r="U482" s="40">
        <f t="shared" ref="U482:U483" si="641">G482+J482+M482+P482+S482</f>
        <v>19</v>
      </c>
      <c r="V482" s="126">
        <f>U482+U483</f>
        <v>31</v>
      </c>
      <c r="W482" s="127">
        <f>H482+H483+K482+K483+N482+N483+Q482+Q483+T482+T483</f>
        <v>20.66666667</v>
      </c>
      <c r="X482" s="16"/>
      <c r="Y482" s="43"/>
      <c r="Z482" s="43"/>
    </row>
    <row r="483" ht="15.75" customHeight="1">
      <c r="A483" s="128"/>
      <c r="B483" s="128"/>
      <c r="C483" s="124"/>
      <c r="D483" s="46">
        <v>1997.0</v>
      </c>
      <c r="E483" s="47" t="s">
        <v>25</v>
      </c>
      <c r="F483" s="48" t="s">
        <v>985</v>
      </c>
      <c r="G483" s="49">
        <v>3.0</v>
      </c>
      <c r="H483" s="50">
        <f t="shared" si="636"/>
        <v>2</v>
      </c>
      <c r="I483" s="48" t="s">
        <v>986</v>
      </c>
      <c r="J483" s="49">
        <v>3.0</v>
      </c>
      <c r="K483" s="50">
        <f t="shared" si="637"/>
        <v>2</v>
      </c>
      <c r="L483" s="48" t="s">
        <v>987</v>
      </c>
      <c r="M483" s="49">
        <v>3.0</v>
      </c>
      <c r="N483" s="50">
        <f t="shared" si="638"/>
        <v>2</v>
      </c>
      <c r="O483" s="48" t="s">
        <v>988</v>
      </c>
      <c r="P483" s="49">
        <v>3.0</v>
      </c>
      <c r="Q483" s="50">
        <f t="shared" si="639"/>
        <v>2</v>
      </c>
      <c r="R483" s="48"/>
      <c r="S483" s="49"/>
      <c r="T483" s="50">
        <f t="shared" si="640"/>
        <v>0</v>
      </c>
      <c r="U483" s="51">
        <f t="shared" si="641"/>
        <v>12</v>
      </c>
      <c r="V483" s="124"/>
      <c r="W483" s="124"/>
      <c r="X483" s="16"/>
      <c r="Y483" s="43"/>
      <c r="Z483" s="43"/>
    </row>
    <row r="484" ht="15.75" customHeight="1">
      <c r="A484" s="128"/>
      <c r="B484" s="128"/>
      <c r="C484" s="129" t="s">
        <v>1351</v>
      </c>
      <c r="D484" s="130"/>
      <c r="E484" s="131"/>
      <c r="F484" s="132">
        <v>6.4</v>
      </c>
      <c r="G484" s="129"/>
      <c r="H484" s="133"/>
      <c r="I484" s="132">
        <v>6.4</v>
      </c>
      <c r="J484" s="129"/>
      <c r="K484" s="133"/>
      <c r="L484" s="132">
        <v>7.9</v>
      </c>
      <c r="M484" s="129"/>
      <c r="N484" s="133"/>
      <c r="O484" s="132">
        <v>12.0</v>
      </c>
      <c r="P484" s="129"/>
      <c r="Q484" s="133"/>
      <c r="R484" s="132">
        <v>6.4</v>
      </c>
      <c r="S484" s="129"/>
      <c r="T484" s="133"/>
      <c r="U484" s="134">
        <f t="shared" ref="U484:U485" si="642">(F484+I484+L484+O484+R484)*2</f>
        <v>78.2</v>
      </c>
      <c r="V484" s="135">
        <v>20000.0</v>
      </c>
      <c r="W484" s="136"/>
      <c r="X484" s="137" t="s">
        <v>1352</v>
      </c>
      <c r="Y484" s="43"/>
      <c r="Z484" s="43"/>
    </row>
    <row r="485" ht="15.75" customHeight="1">
      <c r="A485" s="128"/>
      <c r="B485" s="128"/>
      <c r="C485" s="138" t="s">
        <v>1353</v>
      </c>
      <c r="D485" s="139"/>
      <c r="E485" s="140"/>
      <c r="F485" s="141">
        <v>6.4</v>
      </c>
      <c r="G485" s="138"/>
      <c r="H485" s="142"/>
      <c r="I485" s="141">
        <v>10.3</v>
      </c>
      <c r="J485" s="138"/>
      <c r="K485" s="142"/>
      <c r="L485" s="141">
        <v>10.3</v>
      </c>
      <c r="M485" s="138"/>
      <c r="N485" s="142"/>
      <c r="O485" s="141">
        <v>10.3</v>
      </c>
      <c r="P485" s="138"/>
      <c r="Q485" s="142"/>
      <c r="R485" s="141"/>
      <c r="S485" s="138"/>
      <c r="T485" s="142"/>
      <c r="U485" s="143">
        <f t="shared" si="642"/>
        <v>74.6</v>
      </c>
      <c r="V485" s="144">
        <f>(U484+U485)*V484*4/100</f>
        <v>122240</v>
      </c>
      <c r="W485" s="145"/>
      <c r="X485" s="137" t="s">
        <v>1354</v>
      </c>
      <c r="Y485" s="43"/>
      <c r="Z485" s="43"/>
    </row>
    <row r="486" ht="15.75" customHeight="1">
      <c r="A486" s="124"/>
      <c r="B486" s="124"/>
      <c r="C486" s="146" t="s">
        <v>1355</v>
      </c>
      <c r="D486" s="147"/>
      <c r="E486" s="148"/>
      <c r="F486" s="149"/>
      <c r="G486" s="146"/>
      <c r="H486" s="150"/>
      <c r="I486" s="149"/>
      <c r="J486" s="146"/>
      <c r="K486" s="150"/>
      <c r="L486" s="149"/>
      <c r="M486" s="146"/>
      <c r="N486" s="150"/>
      <c r="O486" s="149">
        <v>2.67</v>
      </c>
      <c r="P486" s="146"/>
      <c r="Q486" s="150"/>
      <c r="R486" s="149"/>
      <c r="S486" s="146"/>
      <c r="T486" s="150"/>
      <c r="U486" s="152">
        <f>F486+I486+L486+O486+R486</f>
        <v>2.67</v>
      </c>
      <c r="V486" s="153">
        <f>U486*23000</f>
        <v>61410</v>
      </c>
      <c r="W486" s="21"/>
      <c r="X486" s="16"/>
      <c r="Y486" s="43"/>
      <c r="Z486" s="43"/>
    </row>
    <row r="487" ht="24.75" customHeight="1">
      <c r="A487" s="33">
        <v>97.0</v>
      </c>
      <c r="B487" s="125" t="s">
        <v>989</v>
      </c>
      <c r="C487" s="125" t="s">
        <v>1477</v>
      </c>
      <c r="D487" s="35" t="s">
        <v>18</v>
      </c>
      <c r="E487" s="36" t="s">
        <v>19</v>
      </c>
      <c r="F487" s="37" t="s">
        <v>990</v>
      </c>
      <c r="G487" s="38">
        <v>3.0</v>
      </c>
      <c r="H487" s="39">
        <f t="shared" ref="H487:H488" si="643">G487*40/60</f>
        <v>2</v>
      </c>
      <c r="I487" s="37" t="s">
        <v>991</v>
      </c>
      <c r="J487" s="38">
        <v>2.0</v>
      </c>
      <c r="K487" s="39">
        <f t="shared" ref="K487:K488" si="644">J487*40/60</f>
        <v>1.333333333</v>
      </c>
      <c r="L487" s="67" t="s">
        <v>992</v>
      </c>
      <c r="M487" s="68">
        <v>4.0</v>
      </c>
      <c r="N487" s="39">
        <f t="shared" ref="N487:N488" si="645">M487*40/60</f>
        <v>2.666666667</v>
      </c>
      <c r="O487" s="37" t="s">
        <v>1478</v>
      </c>
      <c r="P487" s="38">
        <v>4.0</v>
      </c>
      <c r="Q487" s="39">
        <f t="shared" ref="Q487:Q488" si="646">P487*40/60</f>
        <v>2.666666667</v>
      </c>
      <c r="R487" s="37" t="s">
        <v>993</v>
      </c>
      <c r="S487" s="38">
        <v>3.0</v>
      </c>
      <c r="T487" s="39">
        <f t="shared" ref="T487:T488" si="647">S487*40/60</f>
        <v>2</v>
      </c>
      <c r="U487" s="40">
        <f t="shared" ref="U487:U488" si="648">G487+J487+M487+P487+S487</f>
        <v>16</v>
      </c>
      <c r="V487" s="126">
        <f>U487+U488</f>
        <v>28</v>
      </c>
      <c r="W487" s="127">
        <f>H487+H488+K487+K488+N487+N488+Q487+Q488+T487+T488</f>
        <v>18.66666667</v>
      </c>
      <c r="X487" s="16"/>
      <c r="Y487" s="43"/>
      <c r="Z487" s="43"/>
    </row>
    <row r="488" ht="15.75" customHeight="1">
      <c r="A488" s="128"/>
      <c r="B488" s="128"/>
      <c r="C488" s="124"/>
      <c r="D488" s="46">
        <v>1993.0</v>
      </c>
      <c r="E488" s="47" t="s">
        <v>25</v>
      </c>
      <c r="F488" s="48" t="s">
        <v>994</v>
      </c>
      <c r="G488" s="49">
        <v>2.0</v>
      </c>
      <c r="H488" s="50">
        <f t="shared" si="643"/>
        <v>1.333333333</v>
      </c>
      <c r="I488" s="48" t="s">
        <v>995</v>
      </c>
      <c r="J488" s="49">
        <v>4.0</v>
      </c>
      <c r="K488" s="50">
        <f t="shared" si="644"/>
        <v>2.666666667</v>
      </c>
      <c r="L488" s="48" t="s">
        <v>996</v>
      </c>
      <c r="M488" s="49">
        <v>3.0</v>
      </c>
      <c r="N488" s="50">
        <f t="shared" si="645"/>
        <v>2</v>
      </c>
      <c r="O488" s="48"/>
      <c r="P488" s="49"/>
      <c r="Q488" s="50">
        <f t="shared" si="646"/>
        <v>0</v>
      </c>
      <c r="R488" s="48" t="s">
        <v>997</v>
      </c>
      <c r="S488" s="49">
        <v>3.0</v>
      </c>
      <c r="T488" s="50">
        <f t="shared" si="647"/>
        <v>2</v>
      </c>
      <c r="U488" s="51">
        <f t="shared" si="648"/>
        <v>12</v>
      </c>
      <c r="V488" s="124"/>
      <c r="W488" s="164"/>
      <c r="X488" s="77"/>
      <c r="Y488" s="43"/>
      <c r="Z488" s="43"/>
    </row>
    <row r="489" ht="15.75" customHeight="1">
      <c r="A489" s="128"/>
      <c r="B489" s="128"/>
      <c r="C489" s="129" t="s">
        <v>1351</v>
      </c>
      <c r="D489" s="130"/>
      <c r="E489" s="131"/>
      <c r="F489" s="132">
        <v>4.8</v>
      </c>
      <c r="G489" s="129"/>
      <c r="H489" s="133"/>
      <c r="I489" s="132">
        <v>1.2</v>
      </c>
      <c r="J489" s="129"/>
      <c r="K489" s="133"/>
      <c r="L489" s="132">
        <v>11.4</v>
      </c>
      <c r="M489" s="129"/>
      <c r="N489" s="133"/>
      <c r="O489" s="132">
        <v>11.4</v>
      </c>
      <c r="P489" s="129"/>
      <c r="Q489" s="133"/>
      <c r="R489" s="132">
        <v>11.8</v>
      </c>
      <c r="S489" s="129"/>
      <c r="T489" s="133"/>
      <c r="U489" s="134">
        <f t="shared" ref="U489:U490" si="649">(F489+I489+L489+O489+R489)*2</f>
        <v>81.2</v>
      </c>
      <c r="V489" s="135">
        <v>20000.0</v>
      </c>
      <c r="W489" s="136"/>
      <c r="X489" s="137" t="s">
        <v>1352</v>
      </c>
      <c r="Y489" s="43"/>
      <c r="Z489" s="43"/>
    </row>
    <row r="490" ht="15.75" customHeight="1">
      <c r="A490" s="128"/>
      <c r="B490" s="128"/>
      <c r="C490" s="138" t="s">
        <v>1353</v>
      </c>
      <c r="D490" s="139"/>
      <c r="E490" s="140"/>
      <c r="F490" s="141">
        <v>4.8</v>
      </c>
      <c r="G490" s="138"/>
      <c r="H490" s="142"/>
      <c r="I490" s="141">
        <v>1.2</v>
      </c>
      <c r="J490" s="138"/>
      <c r="K490" s="142"/>
      <c r="L490" s="141">
        <v>11.8</v>
      </c>
      <c r="M490" s="138"/>
      <c r="N490" s="142"/>
      <c r="O490" s="141"/>
      <c r="P490" s="138"/>
      <c r="Q490" s="142"/>
      <c r="R490" s="141">
        <v>11.8</v>
      </c>
      <c r="S490" s="138"/>
      <c r="T490" s="142"/>
      <c r="U490" s="143">
        <f t="shared" si="649"/>
        <v>59.2</v>
      </c>
      <c r="V490" s="144">
        <f>(U489+U490)*V489*4/100</f>
        <v>112320</v>
      </c>
      <c r="W490" s="145"/>
      <c r="X490" s="137" t="s">
        <v>1354</v>
      </c>
      <c r="Y490" s="43"/>
      <c r="Z490" s="43"/>
    </row>
    <row r="491" ht="15.75" customHeight="1">
      <c r="A491" s="124"/>
      <c r="B491" s="124"/>
      <c r="C491" s="146" t="s">
        <v>1355</v>
      </c>
      <c r="D491" s="147"/>
      <c r="E491" s="148"/>
      <c r="F491" s="149"/>
      <c r="G491" s="146"/>
      <c r="H491" s="150"/>
      <c r="I491" s="149"/>
      <c r="J491" s="146"/>
      <c r="K491" s="150"/>
      <c r="L491" s="149"/>
      <c r="M491" s="146"/>
      <c r="N491" s="150"/>
      <c r="O491" s="149"/>
      <c r="P491" s="146"/>
      <c r="Q491" s="150"/>
      <c r="R491" s="149"/>
      <c r="S491" s="146"/>
      <c r="T491" s="150"/>
      <c r="U491" s="152">
        <f>F491+I491+L491+O491+R491</f>
        <v>0</v>
      </c>
      <c r="V491" s="153">
        <f>U491*23000</f>
        <v>0</v>
      </c>
      <c r="W491" s="21"/>
      <c r="X491" s="16"/>
      <c r="Y491" s="43"/>
      <c r="Z491" s="43"/>
    </row>
    <row r="492" ht="24.75" customHeight="1">
      <c r="A492" s="33">
        <v>98.0</v>
      </c>
      <c r="B492" s="125" t="s">
        <v>998</v>
      </c>
      <c r="C492" s="125" t="s">
        <v>1479</v>
      </c>
      <c r="D492" s="54"/>
      <c r="E492" s="36" t="s">
        <v>19</v>
      </c>
      <c r="F492" s="37" t="s">
        <v>999</v>
      </c>
      <c r="G492" s="38">
        <v>3.0</v>
      </c>
      <c r="H492" s="39">
        <f t="shared" ref="H492:H493" si="650">G492*40/60</f>
        <v>2</v>
      </c>
      <c r="I492" s="37" t="s">
        <v>1000</v>
      </c>
      <c r="J492" s="38">
        <v>2.0</v>
      </c>
      <c r="K492" s="39">
        <f t="shared" ref="K492:K493" si="651">J492*40/60</f>
        <v>1.333333333</v>
      </c>
      <c r="L492" s="37" t="s">
        <v>1001</v>
      </c>
      <c r="M492" s="38">
        <v>3.0</v>
      </c>
      <c r="N492" s="39">
        <f t="shared" ref="N492:N493" si="652">M492*40/60</f>
        <v>2</v>
      </c>
      <c r="O492" s="37" t="s">
        <v>1002</v>
      </c>
      <c r="P492" s="38">
        <v>3.0</v>
      </c>
      <c r="Q492" s="39">
        <f t="shared" ref="Q492:Q493" si="653">P492*40/60</f>
        <v>2</v>
      </c>
      <c r="R492" s="37" t="s">
        <v>1003</v>
      </c>
      <c r="S492" s="38">
        <v>4.0</v>
      </c>
      <c r="T492" s="39">
        <f t="shared" ref="T492:T493" si="654">S492*40/60</f>
        <v>2.666666667</v>
      </c>
      <c r="U492" s="40">
        <f t="shared" ref="U492:U493" si="655">G492+J492+M492+P492+S492</f>
        <v>15</v>
      </c>
      <c r="V492" s="126">
        <f>U492+U493</f>
        <v>32</v>
      </c>
      <c r="W492" s="127">
        <f>H492+H493+K492+K493+N492+N493+Q492+Q493+T492+T493</f>
        <v>21.33333333</v>
      </c>
      <c r="X492" s="16"/>
      <c r="Y492" s="43"/>
      <c r="Z492" s="43"/>
    </row>
    <row r="493" ht="15.75" customHeight="1">
      <c r="A493" s="128"/>
      <c r="B493" s="128"/>
      <c r="C493" s="124"/>
      <c r="D493" s="58"/>
      <c r="E493" s="47" t="s">
        <v>25</v>
      </c>
      <c r="F493" s="76" t="s">
        <v>1004</v>
      </c>
      <c r="G493" s="49">
        <v>3.0</v>
      </c>
      <c r="H493" s="50">
        <f t="shared" si="650"/>
        <v>2</v>
      </c>
      <c r="I493" s="48" t="s">
        <v>1005</v>
      </c>
      <c r="J493" s="49">
        <v>4.0</v>
      </c>
      <c r="K493" s="50">
        <f t="shared" si="651"/>
        <v>2.666666667</v>
      </c>
      <c r="L493" s="76" t="s">
        <v>1004</v>
      </c>
      <c r="M493" s="49">
        <v>3.0</v>
      </c>
      <c r="N493" s="50">
        <f t="shared" si="652"/>
        <v>2</v>
      </c>
      <c r="O493" s="76" t="s">
        <v>1004</v>
      </c>
      <c r="P493" s="49">
        <v>3.0</v>
      </c>
      <c r="Q493" s="50">
        <f t="shared" si="653"/>
        <v>2</v>
      </c>
      <c r="R493" s="76" t="s">
        <v>1004</v>
      </c>
      <c r="S493" s="49">
        <v>4.0</v>
      </c>
      <c r="T493" s="50">
        <f t="shared" si="654"/>
        <v>2.666666667</v>
      </c>
      <c r="U493" s="51">
        <f t="shared" si="655"/>
        <v>17</v>
      </c>
      <c r="V493" s="124"/>
      <c r="W493" s="124"/>
      <c r="X493" s="77"/>
      <c r="Y493" s="43"/>
      <c r="Z493" s="43"/>
    </row>
    <row r="494" ht="15.75" customHeight="1">
      <c r="A494" s="128"/>
      <c r="B494" s="128"/>
      <c r="C494" s="129" t="s">
        <v>1351</v>
      </c>
      <c r="D494" s="130"/>
      <c r="E494" s="131"/>
      <c r="F494" s="132">
        <v>15.0</v>
      </c>
      <c r="G494" s="129"/>
      <c r="H494" s="133"/>
      <c r="I494" s="132">
        <v>15.0</v>
      </c>
      <c r="J494" s="129"/>
      <c r="K494" s="133"/>
      <c r="L494" s="132">
        <v>15.2</v>
      </c>
      <c r="M494" s="129"/>
      <c r="N494" s="133"/>
      <c r="O494" s="132">
        <v>15.2</v>
      </c>
      <c r="P494" s="129"/>
      <c r="Q494" s="133"/>
      <c r="R494" s="132">
        <v>11.6</v>
      </c>
      <c r="S494" s="129"/>
      <c r="T494" s="133"/>
      <c r="U494" s="134">
        <f t="shared" ref="U494:U495" si="656">(F494+I494+L494+O494+R494)*2</f>
        <v>144</v>
      </c>
      <c r="V494" s="135">
        <v>20000.0</v>
      </c>
      <c r="W494" s="136"/>
      <c r="X494" s="137" t="s">
        <v>1352</v>
      </c>
      <c r="Y494" s="43"/>
      <c r="Z494" s="43"/>
    </row>
    <row r="495" ht="15.75" customHeight="1">
      <c r="A495" s="128"/>
      <c r="B495" s="128"/>
      <c r="C495" s="138" t="s">
        <v>1353</v>
      </c>
      <c r="D495" s="139"/>
      <c r="E495" s="140"/>
      <c r="F495" s="141">
        <v>6.3</v>
      </c>
      <c r="G495" s="138"/>
      <c r="H495" s="142"/>
      <c r="I495" s="141">
        <v>15.0</v>
      </c>
      <c r="J495" s="138"/>
      <c r="K495" s="142"/>
      <c r="L495" s="141">
        <v>6.3</v>
      </c>
      <c r="M495" s="138"/>
      <c r="N495" s="142"/>
      <c r="O495" s="141">
        <v>6.3</v>
      </c>
      <c r="P495" s="138"/>
      <c r="Q495" s="142"/>
      <c r="R495" s="141">
        <v>6.3</v>
      </c>
      <c r="S495" s="138"/>
      <c r="T495" s="142"/>
      <c r="U495" s="143">
        <f t="shared" si="656"/>
        <v>80.4</v>
      </c>
      <c r="V495" s="144">
        <f>(U494+U495)*V494*4/100</f>
        <v>179520</v>
      </c>
      <c r="W495" s="145"/>
      <c r="X495" s="137" t="s">
        <v>1354</v>
      </c>
      <c r="Y495" s="43"/>
      <c r="Z495" s="43"/>
    </row>
    <row r="496" ht="15.75" customHeight="1">
      <c r="A496" s="124"/>
      <c r="B496" s="124"/>
      <c r="C496" s="146" t="s">
        <v>1355</v>
      </c>
      <c r="D496" s="147"/>
      <c r="E496" s="148"/>
      <c r="F496" s="149">
        <v>2.0</v>
      </c>
      <c r="G496" s="146"/>
      <c r="H496" s="150"/>
      <c r="I496" s="149">
        <f>6*40/60</f>
        <v>4</v>
      </c>
      <c r="J496" s="146"/>
      <c r="K496" s="150"/>
      <c r="L496" s="149">
        <v>3.0</v>
      </c>
      <c r="M496" s="146"/>
      <c r="N496" s="150"/>
      <c r="O496" s="149">
        <v>3.0</v>
      </c>
      <c r="P496" s="146"/>
      <c r="Q496" s="150"/>
      <c r="R496" s="149"/>
      <c r="S496" s="146"/>
      <c r="T496" s="150"/>
      <c r="U496" s="152">
        <f>F496+I496+L496+O496+R496</f>
        <v>12</v>
      </c>
      <c r="V496" s="153">
        <f>U496*23000</f>
        <v>276000</v>
      </c>
      <c r="W496" s="21"/>
      <c r="X496" s="137" t="s">
        <v>1360</v>
      </c>
      <c r="Y496" s="43"/>
      <c r="Z496" s="43"/>
    </row>
    <row r="497" ht="24.75" customHeight="1">
      <c r="A497" s="33">
        <v>99.0</v>
      </c>
      <c r="B497" s="125" t="s">
        <v>1006</v>
      </c>
      <c r="C497" s="125" t="s">
        <v>1373</v>
      </c>
      <c r="D497" s="35" t="s">
        <v>18</v>
      </c>
      <c r="E497" s="36" t="s">
        <v>19</v>
      </c>
      <c r="F497" s="89"/>
      <c r="G497" s="38"/>
      <c r="H497" s="39">
        <f t="shared" ref="H497:H498" si="657">G497*40/60</f>
        <v>0</v>
      </c>
      <c r="I497" s="37" t="s">
        <v>1007</v>
      </c>
      <c r="J497" s="38">
        <v>4.0</v>
      </c>
      <c r="K497" s="39">
        <f t="shared" ref="K497:K498" si="658">J497*40/60</f>
        <v>2.666666667</v>
      </c>
      <c r="L497" s="37" t="s">
        <v>1008</v>
      </c>
      <c r="M497" s="38">
        <v>3.0</v>
      </c>
      <c r="N497" s="39">
        <f t="shared" ref="N497:N498" si="659">M497*40/60</f>
        <v>2</v>
      </c>
      <c r="O497" s="37" t="s">
        <v>1480</v>
      </c>
      <c r="P497" s="38">
        <v>4.0</v>
      </c>
      <c r="Q497" s="39">
        <f t="shared" ref="Q497:Q498" si="660">P497*40/60</f>
        <v>2.666666667</v>
      </c>
      <c r="R497" s="75" t="s">
        <v>1010</v>
      </c>
      <c r="S497" s="38">
        <v>4.0</v>
      </c>
      <c r="T497" s="39">
        <f t="shared" ref="T497:T498" si="661">S497*40/60</f>
        <v>2.666666667</v>
      </c>
      <c r="U497" s="40">
        <f t="shared" ref="U497:U498" si="662">G497+J497+M497+P497+S497</f>
        <v>15</v>
      </c>
      <c r="V497" s="126">
        <f>U497+U498</f>
        <v>31</v>
      </c>
      <c r="W497" s="127">
        <f>H497+H498+K497+K498+N497+N498+Q497+Q498+T497+T498</f>
        <v>20.66666667</v>
      </c>
      <c r="X497" s="16"/>
      <c r="Y497" s="43"/>
      <c r="Z497" s="43"/>
    </row>
    <row r="498" ht="15.75" customHeight="1">
      <c r="A498" s="128"/>
      <c r="B498" s="128"/>
      <c r="C498" s="124"/>
      <c r="D498" s="46">
        <v>1995.0</v>
      </c>
      <c r="E498" s="47" t="s">
        <v>25</v>
      </c>
      <c r="F498" s="80" t="s">
        <v>1011</v>
      </c>
      <c r="G498" s="49">
        <v>3.0</v>
      </c>
      <c r="H498" s="50">
        <f t="shared" si="657"/>
        <v>2</v>
      </c>
      <c r="I498" s="48" t="s">
        <v>1012</v>
      </c>
      <c r="J498" s="49">
        <v>3.0</v>
      </c>
      <c r="K498" s="50">
        <f t="shared" si="658"/>
        <v>2</v>
      </c>
      <c r="L498" s="48" t="s">
        <v>1013</v>
      </c>
      <c r="M498" s="49">
        <v>3.0</v>
      </c>
      <c r="N498" s="50">
        <f t="shared" si="659"/>
        <v>2</v>
      </c>
      <c r="O498" s="80" t="s">
        <v>1014</v>
      </c>
      <c r="P498" s="49">
        <v>4.0</v>
      </c>
      <c r="Q498" s="50">
        <f t="shared" si="660"/>
        <v>2.666666667</v>
      </c>
      <c r="R498" s="48" t="s">
        <v>1481</v>
      </c>
      <c r="S498" s="49">
        <v>3.0</v>
      </c>
      <c r="T498" s="50">
        <f t="shared" si="661"/>
        <v>2</v>
      </c>
      <c r="U498" s="51">
        <f t="shared" si="662"/>
        <v>16</v>
      </c>
      <c r="V498" s="124"/>
      <c r="W498" s="124"/>
      <c r="X498" s="77"/>
      <c r="Y498" s="43"/>
      <c r="Z498" s="43"/>
    </row>
    <row r="499" ht="15.75" customHeight="1">
      <c r="A499" s="128"/>
      <c r="B499" s="128"/>
      <c r="C499" s="129" t="s">
        <v>1351</v>
      </c>
      <c r="D499" s="130"/>
      <c r="E499" s="131"/>
      <c r="F499" s="132"/>
      <c r="G499" s="129"/>
      <c r="H499" s="133"/>
      <c r="I499" s="132">
        <v>1.7</v>
      </c>
      <c r="J499" s="129"/>
      <c r="K499" s="133"/>
      <c r="L499" s="132">
        <v>3.4</v>
      </c>
      <c r="M499" s="129"/>
      <c r="N499" s="133"/>
      <c r="O499" s="132">
        <v>5.8</v>
      </c>
      <c r="P499" s="129"/>
      <c r="Q499" s="133"/>
      <c r="R499" s="132">
        <v>5.8</v>
      </c>
      <c r="S499" s="129"/>
      <c r="T499" s="133"/>
      <c r="U499" s="134">
        <f t="shared" ref="U499:U500" si="663">(F499+I499+L499+O499+R499)*2</f>
        <v>33.4</v>
      </c>
      <c r="V499" s="135">
        <v>20000.0</v>
      </c>
      <c r="W499" s="136"/>
      <c r="X499" s="137" t="s">
        <v>1352</v>
      </c>
      <c r="Y499" s="43"/>
      <c r="Z499" s="43"/>
    </row>
    <row r="500" ht="15.75" customHeight="1">
      <c r="A500" s="128"/>
      <c r="B500" s="128"/>
      <c r="C500" s="138" t="s">
        <v>1353</v>
      </c>
      <c r="D500" s="139"/>
      <c r="E500" s="140"/>
      <c r="F500" s="141">
        <v>3.4</v>
      </c>
      <c r="G500" s="138"/>
      <c r="H500" s="142"/>
      <c r="I500" s="141">
        <v>9.6</v>
      </c>
      <c r="J500" s="138"/>
      <c r="K500" s="142"/>
      <c r="L500" s="141">
        <v>9.6</v>
      </c>
      <c r="M500" s="138"/>
      <c r="N500" s="142"/>
      <c r="O500" s="141">
        <v>5.8</v>
      </c>
      <c r="P500" s="138"/>
      <c r="Q500" s="142"/>
      <c r="R500" s="141">
        <v>5.8</v>
      </c>
      <c r="S500" s="138"/>
      <c r="T500" s="142"/>
      <c r="U500" s="143">
        <f t="shared" si="663"/>
        <v>68.4</v>
      </c>
      <c r="V500" s="144">
        <f>(U499+U500)*V499*4/100</f>
        <v>81440</v>
      </c>
      <c r="W500" s="145"/>
      <c r="X500" s="137" t="s">
        <v>1354</v>
      </c>
      <c r="Y500" s="43"/>
      <c r="Z500" s="43"/>
    </row>
    <row r="501" ht="15.75" customHeight="1">
      <c r="A501" s="124"/>
      <c r="B501" s="124"/>
      <c r="C501" s="146" t="s">
        <v>1355</v>
      </c>
      <c r="D501" s="147"/>
      <c r="E501" s="148"/>
      <c r="F501" s="149"/>
      <c r="G501" s="146"/>
      <c r="H501" s="150"/>
      <c r="I501" s="149"/>
      <c r="J501" s="146"/>
      <c r="K501" s="150"/>
      <c r="L501" s="149"/>
      <c r="M501" s="146"/>
      <c r="N501" s="150"/>
      <c r="O501" s="149"/>
      <c r="P501" s="146"/>
      <c r="Q501" s="150"/>
      <c r="R501" s="149"/>
      <c r="S501" s="146"/>
      <c r="T501" s="150"/>
      <c r="U501" s="152">
        <f>F501+I501+L501+O501+R501</f>
        <v>0</v>
      </c>
      <c r="V501" s="153">
        <f>U501*23000</f>
        <v>0</v>
      </c>
      <c r="W501" s="21"/>
      <c r="X501" s="16"/>
      <c r="Y501" s="43"/>
      <c r="Z501" s="43"/>
    </row>
    <row r="502" ht="24.75" customHeight="1">
      <c r="A502" s="33">
        <v>100.0</v>
      </c>
      <c r="B502" s="125" t="s">
        <v>1016</v>
      </c>
      <c r="C502" s="125" t="s">
        <v>1482</v>
      </c>
      <c r="D502" s="54"/>
      <c r="E502" s="36" t="s">
        <v>19</v>
      </c>
      <c r="F502" s="37" t="s">
        <v>1017</v>
      </c>
      <c r="G502" s="38">
        <v>3.0</v>
      </c>
      <c r="H502" s="39">
        <f t="shared" ref="H502:H503" si="664">G502*40/60</f>
        <v>2</v>
      </c>
      <c r="I502" s="37" t="s">
        <v>1018</v>
      </c>
      <c r="J502" s="38">
        <v>4.0</v>
      </c>
      <c r="K502" s="39">
        <f t="shared" ref="K502:K503" si="665">J502*40/60</f>
        <v>2.666666667</v>
      </c>
      <c r="L502" s="37" t="s">
        <v>1019</v>
      </c>
      <c r="M502" s="38">
        <v>4.0</v>
      </c>
      <c r="N502" s="39">
        <f t="shared" ref="N502:N503" si="666">M502*40/60</f>
        <v>2.666666667</v>
      </c>
      <c r="O502" s="37" t="s">
        <v>1020</v>
      </c>
      <c r="P502" s="38">
        <v>4.0</v>
      </c>
      <c r="Q502" s="39">
        <f t="shared" ref="Q502:Q503" si="667">P502*40/60</f>
        <v>2.666666667</v>
      </c>
      <c r="R502" s="37" t="s">
        <v>1021</v>
      </c>
      <c r="S502" s="38">
        <v>4.0</v>
      </c>
      <c r="T502" s="39">
        <f t="shared" ref="T502:T503" si="668">S502*40/60</f>
        <v>2.666666667</v>
      </c>
      <c r="U502" s="40">
        <f t="shared" ref="U502:U503" si="669">G502+J502+M502+P502+S502</f>
        <v>19</v>
      </c>
      <c r="V502" s="126">
        <f>U502+U503</f>
        <v>37</v>
      </c>
      <c r="W502" s="127">
        <f>H502+H503+K502+K503+N502+N503+Q502+Q503+T502+T503</f>
        <v>24.66666667</v>
      </c>
      <c r="X502" s="16"/>
      <c r="Y502" s="43"/>
      <c r="Z502" s="43"/>
    </row>
    <row r="503" ht="15.75" customHeight="1">
      <c r="A503" s="128"/>
      <c r="B503" s="128"/>
      <c r="C503" s="124"/>
      <c r="D503" s="58"/>
      <c r="E503" s="47" t="s">
        <v>25</v>
      </c>
      <c r="F503" s="48" t="s">
        <v>1022</v>
      </c>
      <c r="G503" s="49">
        <v>4.0</v>
      </c>
      <c r="H503" s="50">
        <f t="shared" si="664"/>
        <v>2.666666667</v>
      </c>
      <c r="I503" s="48" t="s">
        <v>1023</v>
      </c>
      <c r="J503" s="49">
        <v>4.0</v>
      </c>
      <c r="K503" s="50">
        <f t="shared" si="665"/>
        <v>2.666666667</v>
      </c>
      <c r="L503" s="48" t="s">
        <v>1024</v>
      </c>
      <c r="M503" s="49">
        <v>3.0</v>
      </c>
      <c r="N503" s="50">
        <f t="shared" si="666"/>
        <v>2</v>
      </c>
      <c r="O503" s="48" t="s">
        <v>1025</v>
      </c>
      <c r="P503" s="49">
        <v>4.0</v>
      </c>
      <c r="Q503" s="50">
        <f t="shared" si="667"/>
        <v>2.666666667</v>
      </c>
      <c r="R503" s="48" t="s">
        <v>1026</v>
      </c>
      <c r="S503" s="49">
        <v>3.0</v>
      </c>
      <c r="T503" s="50">
        <f t="shared" si="668"/>
        <v>2</v>
      </c>
      <c r="U503" s="51">
        <f t="shared" si="669"/>
        <v>18</v>
      </c>
      <c r="V503" s="124"/>
      <c r="W503" s="124"/>
      <c r="X503" s="77"/>
      <c r="Y503" s="43"/>
      <c r="Z503" s="43"/>
    </row>
    <row r="504" ht="15.75" customHeight="1">
      <c r="A504" s="128"/>
      <c r="B504" s="128"/>
      <c r="C504" s="129" t="s">
        <v>1351</v>
      </c>
      <c r="D504" s="130"/>
      <c r="E504" s="131"/>
      <c r="F504" s="132">
        <v>13.0</v>
      </c>
      <c r="G504" s="129"/>
      <c r="H504" s="133"/>
      <c r="I504" s="132">
        <v>11.8</v>
      </c>
      <c r="J504" s="129"/>
      <c r="K504" s="133"/>
      <c r="L504" s="132">
        <v>9.8</v>
      </c>
      <c r="M504" s="129"/>
      <c r="N504" s="133"/>
      <c r="O504" s="132">
        <v>9.8</v>
      </c>
      <c r="P504" s="129"/>
      <c r="Q504" s="133"/>
      <c r="R504" s="132">
        <v>16.1</v>
      </c>
      <c r="S504" s="129"/>
      <c r="T504" s="133"/>
      <c r="U504" s="134">
        <f t="shared" ref="U504:U505" si="670">(F504+I504+L504+O504+R504)*2</f>
        <v>121</v>
      </c>
      <c r="V504" s="135">
        <v>20000.0</v>
      </c>
      <c r="W504" s="136"/>
      <c r="X504" s="137" t="s">
        <v>1352</v>
      </c>
      <c r="Y504" s="43"/>
      <c r="Z504" s="43"/>
    </row>
    <row r="505" ht="15.75" customHeight="1">
      <c r="A505" s="128"/>
      <c r="B505" s="128"/>
      <c r="C505" s="138" t="s">
        <v>1353</v>
      </c>
      <c r="D505" s="139"/>
      <c r="E505" s="140"/>
      <c r="F505" s="141">
        <v>3.5</v>
      </c>
      <c r="G505" s="138"/>
      <c r="H505" s="142"/>
      <c r="I505" s="141">
        <v>5.4</v>
      </c>
      <c r="J505" s="138"/>
      <c r="K505" s="142"/>
      <c r="L505" s="141">
        <v>3.5</v>
      </c>
      <c r="M505" s="138"/>
      <c r="N505" s="142"/>
      <c r="O505" s="141">
        <v>5.4</v>
      </c>
      <c r="P505" s="138"/>
      <c r="Q505" s="142"/>
      <c r="R505" s="141">
        <v>3.5</v>
      </c>
      <c r="S505" s="138"/>
      <c r="T505" s="142"/>
      <c r="U505" s="143">
        <f t="shared" si="670"/>
        <v>42.6</v>
      </c>
      <c r="V505" s="144">
        <f>(U504+U505)*V504*4/100</f>
        <v>130880</v>
      </c>
      <c r="W505" s="145"/>
      <c r="X505" s="137" t="s">
        <v>1354</v>
      </c>
      <c r="Y505" s="43"/>
      <c r="Z505" s="43"/>
    </row>
    <row r="506" ht="15.75" customHeight="1">
      <c r="A506" s="124"/>
      <c r="B506" s="124"/>
      <c r="C506" s="146" t="s">
        <v>1355</v>
      </c>
      <c r="D506" s="147"/>
      <c r="E506" s="148"/>
      <c r="F506" s="149">
        <v>2.0</v>
      </c>
      <c r="G506" s="146"/>
      <c r="H506" s="150"/>
      <c r="I506" s="149"/>
      <c r="J506" s="146"/>
      <c r="K506" s="150"/>
      <c r="L506" s="149"/>
      <c r="M506" s="146"/>
      <c r="N506" s="150"/>
      <c r="O506" s="149"/>
      <c r="P506" s="146"/>
      <c r="Q506" s="150"/>
      <c r="R506" s="155">
        <f>4*40/60</f>
        <v>2.666666667</v>
      </c>
      <c r="S506" s="146"/>
      <c r="T506" s="150"/>
      <c r="U506" s="156">
        <f>F506+I506+L506+O506+R506</f>
        <v>4.666666667</v>
      </c>
      <c r="V506" s="153">
        <f>U506*23000</f>
        <v>107333.3333</v>
      </c>
      <c r="W506" s="21"/>
      <c r="X506" s="137" t="s">
        <v>1360</v>
      </c>
      <c r="Y506" s="43"/>
      <c r="Z506" s="43"/>
    </row>
    <row r="507" ht="24.75" customHeight="1">
      <c r="A507" s="33">
        <v>101.0</v>
      </c>
      <c r="B507" s="125" t="s">
        <v>1027</v>
      </c>
      <c r="C507" s="125" t="s">
        <v>1395</v>
      </c>
      <c r="D507" s="54"/>
      <c r="E507" s="36" t="s">
        <v>19</v>
      </c>
      <c r="F507" s="37" t="s">
        <v>1028</v>
      </c>
      <c r="G507" s="38">
        <v>3.0</v>
      </c>
      <c r="H507" s="39">
        <f t="shared" ref="H507:H508" si="671">G507*40/60</f>
        <v>2</v>
      </c>
      <c r="I507" s="62" t="s">
        <v>1029</v>
      </c>
      <c r="J507" s="63">
        <v>4.0</v>
      </c>
      <c r="K507" s="39">
        <v>3.0</v>
      </c>
      <c r="L507" s="37" t="s">
        <v>1030</v>
      </c>
      <c r="M507" s="38">
        <v>4.0</v>
      </c>
      <c r="N507" s="39">
        <f t="shared" ref="N507:N508" si="672">M507*40/60</f>
        <v>2.666666667</v>
      </c>
      <c r="O507" s="67" t="s">
        <v>1031</v>
      </c>
      <c r="P507" s="68">
        <v>4.0</v>
      </c>
      <c r="Q507" s="39">
        <f t="shared" ref="Q507:Q508" si="673">P507*40/60</f>
        <v>2.666666667</v>
      </c>
      <c r="R507" s="78" t="s">
        <v>1032</v>
      </c>
      <c r="S507" s="79">
        <v>4.0</v>
      </c>
      <c r="T507" s="39">
        <f>S507*45/60</f>
        <v>3</v>
      </c>
      <c r="U507" s="40">
        <f t="shared" ref="U507:U508" si="674">G507+J507+M507+P507+S507</f>
        <v>19</v>
      </c>
      <c r="V507" s="126">
        <f>U507+U508</f>
        <v>34</v>
      </c>
      <c r="W507" s="127">
        <f>H507+H508+K507+K508+N507+N508+Q507+Q508+T507+T508</f>
        <v>23.33333333</v>
      </c>
      <c r="X507" s="16"/>
      <c r="Y507" s="43"/>
      <c r="Z507" s="43"/>
    </row>
    <row r="508" ht="15.75" customHeight="1">
      <c r="A508" s="128"/>
      <c r="B508" s="128"/>
      <c r="C508" s="124"/>
      <c r="D508" s="58"/>
      <c r="E508" s="47" t="s">
        <v>25</v>
      </c>
      <c r="F508" s="48" t="s">
        <v>1033</v>
      </c>
      <c r="G508" s="49">
        <v>4.0</v>
      </c>
      <c r="H508" s="50">
        <f t="shared" si="671"/>
        <v>2.666666667</v>
      </c>
      <c r="I508" s="48" t="s">
        <v>1034</v>
      </c>
      <c r="J508" s="49">
        <v>4.0</v>
      </c>
      <c r="K508" s="50">
        <f>J508*40/60</f>
        <v>2.666666667</v>
      </c>
      <c r="L508" s="48" t="s">
        <v>1035</v>
      </c>
      <c r="M508" s="49">
        <v>3.0</v>
      </c>
      <c r="N508" s="50">
        <f t="shared" si="672"/>
        <v>2</v>
      </c>
      <c r="O508" s="48" t="s">
        <v>1036</v>
      </c>
      <c r="P508" s="49">
        <v>4.0</v>
      </c>
      <c r="Q508" s="50">
        <f t="shared" si="673"/>
        <v>2.666666667</v>
      </c>
      <c r="R508" s="48"/>
      <c r="S508" s="49"/>
      <c r="T508" s="50">
        <f>S508*40/60</f>
        <v>0</v>
      </c>
      <c r="U508" s="51">
        <f t="shared" si="674"/>
        <v>15</v>
      </c>
      <c r="V508" s="124"/>
      <c r="W508" s="124"/>
      <c r="X508" s="16"/>
      <c r="Y508" s="43"/>
      <c r="Z508" s="43"/>
    </row>
    <row r="509" ht="15.75" customHeight="1">
      <c r="A509" s="128"/>
      <c r="B509" s="128"/>
      <c r="C509" s="129" t="s">
        <v>1351</v>
      </c>
      <c r="D509" s="130"/>
      <c r="E509" s="131"/>
      <c r="F509" s="132">
        <v>5.0</v>
      </c>
      <c r="G509" s="129"/>
      <c r="H509" s="133"/>
      <c r="I509" s="132">
        <v>12.1</v>
      </c>
      <c r="J509" s="129"/>
      <c r="K509" s="133"/>
      <c r="L509" s="132">
        <v>5.0</v>
      </c>
      <c r="M509" s="129"/>
      <c r="N509" s="133"/>
      <c r="O509" s="132">
        <v>8.4</v>
      </c>
      <c r="P509" s="129"/>
      <c r="Q509" s="133"/>
      <c r="R509" s="132">
        <v>10.5</v>
      </c>
      <c r="S509" s="129"/>
      <c r="T509" s="133"/>
      <c r="U509" s="134">
        <f t="shared" ref="U509:U510" si="675">(F509+I509+L509+O509+R509)*2</f>
        <v>82</v>
      </c>
      <c r="V509" s="135">
        <v>20000.0</v>
      </c>
      <c r="W509" s="136"/>
      <c r="X509" s="137" t="s">
        <v>1352</v>
      </c>
      <c r="Y509" s="43"/>
      <c r="Z509" s="43"/>
    </row>
    <row r="510" ht="15.75" customHeight="1">
      <c r="A510" s="128"/>
      <c r="B510" s="128"/>
      <c r="C510" s="138" t="s">
        <v>1353</v>
      </c>
      <c r="D510" s="139"/>
      <c r="E510" s="140"/>
      <c r="F510" s="141">
        <v>8.4</v>
      </c>
      <c r="G510" s="138"/>
      <c r="H510" s="142"/>
      <c r="I510" s="141">
        <v>9.1</v>
      </c>
      <c r="J510" s="138"/>
      <c r="K510" s="142"/>
      <c r="L510" s="141">
        <v>5.0</v>
      </c>
      <c r="M510" s="138"/>
      <c r="N510" s="142"/>
      <c r="O510" s="141">
        <v>9.1</v>
      </c>
      <c r="P510" s="138"/>
      <c r="Q510" s="142"/>
      <c r="R510" s="141"/>
      <c r="S510" s="138"/>
      <c r="T510" s="142"/>
      <c r="U510" s="143">
        <f t="shared" si="675"/>
        <v>63.2</v>
      </c>
      <c r="V510" s="144">
        <f>(U509+U510)*V509*4/100</f>
        <v>116160</v>
      </c>
      <c r="W510" s="145"/>
      <c r="X510" s="137" t="s">
        <v>1354</v>
      </c>
      <c r="Y510" s="43"/>
      <c r="Z510" s="43"/>
    </row>
    <row r="511" ht="15.75" customHeight="1">
      <c r="A511" s="124"/>
      <c r="B511" s="124"/>
      <c r="C511" s="146" t="s">
        <v>1355</v>
      </c>
      <c r="D511" s="147"/>
      <c r="E511" s="148"/>
      <c r="F511" s="149"/>
      <c r="G511" s="146"/>
      <c r="H511" s="150"/>
      <c r="I511" s="149">
        <f>4*45/60</f>
        <v>3</v>
      </c>
      <c r="J511" s="146"/>
      <c r="K511" s="150"/>
      <c r="L511" s="149"/>
      <c r="M511" s="146"/>
      <c r="N511" s="150"/>
      <c r="O511" s="149"/>
      <c r="P511" s="146"/>
      <c r="Q511" s="150"/>
      <c r="R511" s="149"/>
      <c r="S511" s="146"/>
      <c r="T511" s="150"/>
      <c r="U511" s="152">
        <f>F511+I511+L511+O511+R511</f>
        <v>3</v>
      </c>
      <c r="V511" s="153">
        <f>U511*23000</f>
        <v>69000</v>
      </c>
      <c r="W511" s="21"/>
      <c r="X511" s="137" t="s">
        <v>1360</v>
      </c>
      <c r="Y511" s="43"/>
      <c r="Z511" s="43"/>
    </row>
    <row r="512" ht="24.75" customHeight="1">
      <c r="A512" s="33">
        <v>102.0</v>
      </c>
      <c r="B512" s="125" t="s">
        <v>1037</v>
      </c>
      <c r="C512" s="125" t="s">
        <v>1483</v>
      </c>
      <c r="D512" s="35" t="s">
        <v>18</v>
      </c>
      <c r="E512" s="36" t="s">
        <v>19</v>
      </c>
      <c r="F512" s="37" t="s">
        <v>1038</v>
      </c>
      <c r="G512" s="38">
        <v>3.0</v>
      </c>
      <c r="H512" s="39">
        <f t="shared" ref="H512:H513" si="676">G512*40/60</f>
        <v>2</v>
      </c>
      <c r="I512" s="37" t="s">
        <v>1039</v>
      </c>
      <c r="J512" s="38">
        <v>4.0</v>
      </c>
      <c r="K512" s="39">
        <f t="shared" ref="K512:K513" si="677">J512*40/60</f>
        <v>2.666666667</v>
      </c>
      <c r="L512" s="37" t="s">
        <v>1040</v>
      </c>
      <c r="M512" s="38">
        <v>3.0</v>
      </c>
      <c r="N512" s="39">
        <f t="shared" ref="N512:N513" si="678">M512*40/60</f>
        <v>2</v>
      </c>
      <c r="O512" s="37" t="s">
        <v>1041</v>
      </c>
      <c r="P512" s="38">
        <v>4.0</v>
      </c>
      <c r="Q512" s="39">
        <f t="shared" ref="Q512:Q513" si="679">P512*40/60</f>
        <v>2.666666667</v>
      </c>
      <c r="R512" s="37" t="s">
        <v>1042</v>
      </c>
      <c r="S512" s="38">
        <v>3.0</v>
      </c>
      <c r="T512" s="39">
        <f t="shared" ref="T512:T513" si="680">S512*40/60</f>
        <v>2</v>
      </c>
      <c r="U512" s="40">
        <f t="shared" ref="U512:U513" si="681">G512+J512+M512+P512+S512</f>
        <v>17</v>
      </c>
      <c r="V512" s="126">
        <f>U512+U513</f>
        <v>28</v>
      </c>
      <c r="W512" s="127">
        <f>H512+H513+K512+K513+N512+N513+Q512+Q513+T512+T513</f>
        <v>18.66666667</v>
      </c>
      <c r="X512" s="16"/>
      <c r="Y512" s="43"/>
      <c r="Z512" s="43"/>
    </row>
    <row r="513" ht="15.75" customHeight="1">
      <c r="A513" s="128"/>
      <c r="B513" s="128"/>
      <c r="C513" s="124"/>
      <c r="D513" s="46">
        <v>1994.0</v>
      </c>
      <c r="E513" s="47" t="s">
        <v>25</v>
      </c>
      <c r="F513" s="48" t="s">
        <v>1043</v>
      </c>
      <c r="G513" s="49">
        <v>3.0</v>
      </c>
      <c r="H513" s="50">
        <f t="shared" si="676"/>
        <v>2</v>
      </c>
      <c r="I513" s="48" t="s">
        <v>1044</v>
      </c>
      <c r="J513" s="49">
        <v>3.0</v>
      </c>
      <c r="K513" s="50">
        <f t="shared" si="677"/>
        <v>2</v>
      </c>
      <c r="L513" s="48"/>
      <c r="M513" s="49"/>
      <c r="N513" s="50">
        <f t="shared" si="678"/>
        <v>0</v>
      </c>
      <c r="O513" s="48" t="s">
        <v>1045</v>
      </c>
      <c r="P513" s="49">
        <v>3.0</v>
      </c>
      <c r="Q513" s="50">
        <f t="shared" si="679"/>
        <v>2</v>
      </c>
      <c r="R513" s="48" t="s">
        <v>1046</v>
      </c>
      <c r="S513" s="49">
        <v>2.0</v>
      </c>
      <c r="T513" s="50">
        <f t="shared" si="680"/>
        <v>1.333333333</v>
      </c>
      <c r="U513" s="51">
        <f t="shared" si="681"/>
        <v>11</v>
      </c>
      <c r="V513" s="124"/>
      <c r="W513" s="124"/>
      <c r="X513" s="77"/>
      <c r="Y513" s="43"/>
      <c r="Z513" s="43"/>
    </row>
    <row r="514" ht="15.75" customHeight="1">
      <c r="A514" s="128"/>
      <c r="B514" s="128"/>
      <c r="C514" s="129" t="s">
        <v>1351</v>
      </c>
      <c r="D514" s="130"/>
      <c r="E514" s="131"/>
      <c r="F514" s="132">
        <v>15.1</v>
      </c>
      <c r="G514" s="129"/>
      <c r="H514" s="133"/>
      <c r="I514" s="132">
        <v>16.5</v>
      </c>
      <c r="J514" s="129"/>
      <c r="K514" s="133"/>
      <c r="L514" s="132">
        <v>16.5</v>
      </c>
      <c r="M514" s="129"/>
      <c r="N514" s="133"/>
      <c r="O514" s="132">
        <v>17.8</v>
      </c>
      <c r="P514" s="129"/>
      <c r="Q514" s="133"/>
      <c r="R514" s="132">
        <v>15.1</v>
      </c>
      <c r="S514" s="129"/>
      <c r="T514" s="133"/>
      <c r="U514" s="134">
        <f t="shared" ref="U514:U515" si="682">(F514+I514+L514+O514+R514)*2</f>
        <v>162</v>
      </c>
      <c r="V514" s="135">
        <v>20000.0</v>
      </c>
      <c r="W514" s="136"/>
      <c r="X514" s="137" t="s">
        <v>1352</v>
      </c>
      <c r="Y514" s="43"/>
      <c r="Z514" s="43"/>
    </row>
    <row r="515" ht="15.75" customHeight="1">
      <c r="A515" s="128"/>
      <c r="B515" s="128"/>
      <c r="C515" s="138" t="s">
        <v>1353</v>
      </c>
      <c r="D515" s="139"/>
      <c r="E515" s="140"/>
      <c r="F515" s="141">
        <v>21.4</v>
      </c>
      <c r="G515" s="138"/>
      <c r="H515" s="142"/>
      <c r="I515" s="141">
        <v>21.4</v>
      </c>
      <c r="J515" s="138"/>
      <c r="K515" s="142"/>
      <c r="L515" s="141"/>
      <c r="M515" s="138"/>
      <c r="N515" s="142"/>
      <c r="O515" s="141">
        <v>17.8</v>
      </c>
      <c r="P515" s="138"/>
      <c r="Q515" s="142"/>
      <c r="R515" s="141">
        <v>15.1</v>
      </c>
      <c r="S515" s="138"/>
      <c r="T515" s="142"/>
      <c r="U515" s="143">
        <f t="shared" si="682"/>
        <v>151.4</v>
      </c>
      <c r="V515" s="144">
        <f>(U514+U515)*V514*4/100</f>
        <v>250720</v>
      </c>
      <c r="W515" s="145"/>
      <c r="X515" s="137" t="s">
        <v>1354</v>
      </c>
      <c r="Y515" s="43"/>
      <c r="Z515" s="43"/>
    </row>
    <row r="516" ht="15.75" customHeight="1">
      <c r="A516" s="124"/>
      <c r="B516" s="124"/>
      <c r="C516" s="146" t="s">
        <v>1355</v>
      </c>
      <c r="D516" s="147"/>
      <c r="E516" s="148"/>
      <c r="F516" s="149">
        <f>6*40/60</f>
        <v>4</v>
      </c>
      <c r="G516" s="146"/>
      <c r="H516" s="150"/>
      <c r="I516" s="155">
        <f>7*40/60</f>
        <v>4.666666667</v>
      </c>
      <c r="J516" s="146"/>
      <c r="K516" s="150"/>
      <c r="L516" s="149">
        <f>3*40/60</f>
        <v>2</v>
      </c>
      <c r="M516" s="146"/>
      <c r="N516" s="150"/>
      <c r="O516" s="155">
        <f>7*40/60</f>
        <v>4.666666667</v>
      </c>
      <c r="P516" s="146"/>
      <c r="Q516" s="150"/>
      <c r="R516" s="155">
        <f>5*40/60</f>
        <v>3.333333333</v>
      </c>
      <c r="S516" s="146"/>
      <c r="T516" s="150"/>
      <c r="U516" s="156">
        <f>F516+I516+L516+O516+R516</f>
        <v>18.66666667</v>
      </c>
      <c r="V516" s="153">
        <f>U516*23000</f>
        <v>429333.3333</v>
      </c>
      <c r="W516" s="21"/>
      <c r="X516" s="137" t="s">
        <v>1360</v>
      </c>
      <c r="Y516" s="43"/>
      <c r="Z516" s="43"/>
    </row>
    <row r="517" ht="24.75" customHeight="1">
      <c r="A517" s="33">
        <v>103.0</v>
      </c>
      <c r="B517" s="125" t="s">
        <v>1047</v>
      </c>
      <c r="C517" s="125" t="s">
        <v>1384</v>
      </c>
      <c r="D517" s="54"/>
      <c r="E517" s="36" t="s">
        <v>19</v>
      </c>
      <c r="F517" s="37" t="s">
        <v>1048</v>
      </c>
      <c r="G517" s="38">
        <v>4.0</v>
      </c>
      <c r="H517" s="39">
        <f t="shared" ref="H517:H518" si="683">G517*40/60</f>
        <v>2.666666667</v>
      </c>
      <c r="I517" s="37" t="s">
        <v>1049</v>
      </c>
      <c r="J517" s="38">
        <v>4.0</v>
      </c>
      <c r="K517" s="39">
        <f t="shared" ref="K517:K518" si="684">J517*40/60</f>
        <v>2.666666667</v>
      </c>
      <c r="L517" s="37"/>
      <c r="M517" s="38"/>
      <c r="N517" s="39">
        <f t="shared" ref="N517:N518" si="685">M517*40/60</f>
        <v>0</v>
      </c>
      <c r="O517" s="37" t="s">
        <v>1050</v>
      </c>
      <c r="P517" s="38">
        <v>4.0</v>
      </c>
      <c r="Q517" s="39">
        <f t="shared" ref="Q517:Q518" si="686">P517*40/60</f>
        <v>2.666666667</v>
      </c>
      <c r="R517" s="37" t="s">
        <v>1051</v>
      </c>
      <c r="S517" s="38">
        <v>4.0</v>
      </c>
      <c r="T517" s="39">
        <f t="shared" ref="T517:T518" si="687">S517*40/60</f>
        <v>2.666666667</v>
      </c>
      <c r="U517" s="40">
        <f t="shared" ref="U517:U518" si="688">G517+J517+M517+P517+S517</f>
        <v>16</v>
      </c>
      <c r="V517" s="126">
        <f>U517+U518</f>
        <v>33</v>
      </c>
      <c r="W517" s="127">
        <f>H517+H518+K517+K518+N517+N518+Q517+Q518+T517+T518</f>
        <v>22</v>
      </c>
      <c r="X517" s="16"/>
      <c r="Y517" s="43"/>
      <c r="Z517" s="43"/>
    </row>
    <row r="518" ht="15.75" customHeight="1">
      <c r="A518" s="128"/>
      <c r="B518" s="128"/>
      <c r="C518" s="124"/>
      <c r="D518" s="58"/>
      <c r="E518" s="47" t="s">
        <v>25</v>
      </c>
      <c r="F518" s="48" t="s">
        <v>1052</v>
      </c>
      <c r="G518" s="49">
        <v>3.0</v>
      </c>
      <c r="H518" s="50">
        <f t="shared" si="683"/>
        <v>2</v>
      </c>
      <c r="I518" s="48" t="s">
        <v>1053</v>
      </c>
      <c r="J518" s="49">
        <v>4.0</v>
      </c>
      <c r="K518" s="50">
        <f t="shared" si="684"/>
        <v>2.666666667</v>
      </c>
      <c r="L518" s="48" t="s">
        <v>1054</v>
      </c>
      <c r="M518" s="49">
        <v>3.0</v>
      </c>
      <c r="N518" s="50">
        <f t="shared" si="685"/>
        <v>2</v>
      </c>
      <c r="O518" s="48" t="s">
        <v>1055</v>
      </c>
      <c r="P518" s="49">
        <v>4.0</v>
      </c>
      <c r="Q518" s="50">
        <f t="shared" si="686"/>
        <v>2.666666667</v>
      </c>
      <c r="R518" s="48" t="s">
        <v>1056</v>
      </c>
      <c r="S518" s="49">
        <v>3.0</v>
      </c>
      <c r="T518" s="50">
        <f t="shared" si="687"/>
        <v>2</v>
      </c>
      <c r="U518" s="51">
        <f t="shared" si="688"/>
        <v>17</v>
      </c>
      <c r="V518" s="124"/>
      <c r="W518" s="124"/>
      <c r="X518" s="77"/>
      <c r="Y518" s="43"/>
      <c r="Z518" s="43"/>
    </row>
    <row r="519" ht="15.75" customHeight="1">
      <c r="A519" s="128"/>
      <c r="B519" s="128"/>
      <c r="C519" s="129" t="s">
        <v>1351</v>
      </c>
      <c r="D519" s="130"/>
      <c r="E519" s="131"/>
      <c r="F519" s="132">
        <v>9.7</v>
      </c>
      <c r="G519" s="129"/>
      <c r="H519" s="133"/>
      <c r="I519" s="132">
        <v>7.6</v>
      </c>
      <c r="J519" s="129"/>
      <c r="K519" s="133"/>
      <c r="L519" s="132"/>
      <c r="M519" s="129"/>
      <c r="N519" s="133"/>
      <c r="O519" s="132">
        <v>10.6</v>
      </c>
      <c r="P519" s="129"/>
      <c r="Q519" s="133"/>
      <c r="R519" s="132">
        <v>6.8</v>
      </c>
      <c r="S519" s="129"/>
      <c r="T519" s="133"/>
      <c r="U519" s="134">
        <f t="shared" ref="U519:U520" si="689">(F519+I519+L519+O519+R519)*2</f>
        <v>69.4</v>
      </c>
      <c r="V519" s="135">
        <v>20000.0</v>
      </c>
      <c r="W519" s="136"/>
      <c r="X519" s="137" t="s">
        <v>1352</v>
      </c>
      <c r="Y519" s="43"/>
      <c r="Z519" s="43"/>
    </row>
    <row r="520" ht="15.75" customHeight="1">
      <c r="A520" s="128"/>
      <c r="B520" s="128"/>
      <c r="C520" s="138" t="s">
        <v>1353</v>
      </c>
      <c r="D520" s="139"/>
      <c r="E520" s="140"/>
      <c r="F520" s="141">
        <v>9.7</v>
      </c>
      <c r="G520" s="138"/>
      <c r="H520" s="142"/>
      <c r="I520" s="141">
        <v>6.8</v>
      </c>
      <c r="J520" s="138"/>
      <c r="K520" s="142"/>
      <c r="L520" s="141">
        <v>6.8</v>
      </c>
      <c r="M520" s="138"/>
      <c r="N520" s="142"/>
      <c r="O520" s="141">
        <v>6.8</v>
      </c>
      <c r="P520" s="138"/>
      <c r="Q520" s="142"/>
      <c r="R520" s="163">
        <v>6.8</v>
      </c>
      <c r="S520" s="138"/>
      <c r="T520" s="142"/>
      <c r="U520" s="143">
        <f t="shared" si="689"/>
        <v>73.8</v>
      </c>
      <c r="V520" s="144">
        <f>(U519+U520)*V519*4/100</f>
        <v>114560</v>
      </c>
      <c r="W520" s="145"/>
      <c r="X520" s="137" t="s">
        <v>1354</v>
      </c>
      <c r="Y520" s="43"/>
      <c r="Z520" s="43"/>
    </row>
    <row r="521" ht="15.75" customHeight="1">
      <c r="A521" s="124"/>
      <c r="B521" s="124"/>
      <c r="C521" s="146" t="s">
        <v>1355</v>
      </c>
      <c r="D521" s="147"/>
      <c r="E521" s="148"/>
      <c r="F521" s="149"/>
      <c r="G521" s="146"/>
      <c r="H521" s="150"/>
      <c r="I521" s="149"/>
      <c r="J521" s="146"/>
      <c r="K521" s="150"/>
      <c r="L521" s="149"/>
      <c r="M521" s="146"/>
      <c r="N521" s="150"/>
      <c r="O521" s="149"/>
      <c r="P521" s="146"/>
      <c r="Q521" s="150"/>
      <c r="R521" s="149"/>
      <c r="S521" s="146"/>
      <c r="T521" s="150"/>
      <c r="U521" s="152">
        <f>F521+I521+L521+O521+R521</f>
        <v>0</v>
      </c>
      <c r="V521" s="153">
        <f>U521*23000</f>
        <v>0</v>
      </c>
      <c r="W521" s="21"/>
      <c r="X521" s="16"/>
      <c r="Y521" s="43"/>
      <c r="Z521" s="43"/>
    </row>
    <row r="522" ht="24.75" customHeight="1">
      <c r="A522" s="33">
        <v>104.0</v>
      </c>
      <c r="B522" s="125" t="s">
        <v>1057</v>
      </c>
      <c r="C522" s="125" t="s">
        <v>1484</v>
      </c>
      <c r="D522" s="35" t="s">
        <v>18</v>
      </c>
      <c r="E522" s="36" t="s">
        <v>19</v>
      </c>
      <c r="F522" s="37"/>
      <c r="G522" s="38"/>
      <c r="H522" s="39">
        <f t="shared" ref="H522:H523" si="690">G522*40/60</f>
        <v>0</v>
      </c>
      <c r="I522" s="37" t="s">
        <v>1058</v>
      </c>
      <c r="J522" s="38">
        <v>4.0</v>
      </c>
      <c r="K522" s="39">
        <f t="shared" ref="K522:K523" si="691">J522*40/60</f>
        <v>2.666666667</v>
      </c>
      <c r="L522" s="67" t="s">
        <v>1059</v>
      </c>
      <c r="M522" s="68">
        <v>4.0</v>
      </c>
      <c r="N522" s="39">
        <f t="shared" ref="N522:N523" si="692">M522*40/60</f>
        <v>2.666666667</v>
      </c>
      <c r="O522" s="37" t="s">
        <v>1060</v>
      </c>
      <c r="P522" s="38">
        <v>3.0</v>
      </c>
      <c r="Q522" s="39">
        <f t="shared" ref="Q522:Q523" si="693">P522*40/60</f>
        <v>2</v>
      </c>
      <c r="R522" s="37" t="s">
        <v>1061</v>
      </c>
      <c r="S522" s="38">
        <v>4.0</v>
      </c>
      <c r="T522" s="39">
        <f t="shared" ref="T522:T523" si="694">S522*40/60</f>
        <v>2.666666667</v>
      </c>
      <c r="U522" s="40">
        <f t="shared" ref="U522:U523" si="695">G522+J522+M522+P522+S522</f>
        <v>15</v>
      </c>
      <c r="V522" s="126">
        <f>U522+U523</f>
        <v>32</v>
      </c>
      <c r="W522" s="127">
        <f>H522+H523+K522+K523+N522+N523+Q522+Q523+T522+T523</f>
        <v>21.33333333</v>
      </c>
      <c r="X522" s="16"/>
      <c r="Y522" s="43"/>
      <c r="Z522" s="43"/>
    </row>
    <row r="523" ht="15.75" customHeight="1">
      <c r="A523" s="128"/>
      <c r="B523" s="128"/>
      <c r="C523" s="124"/>
      <c r="D523" s="46">
        <v>1994.0</v>
      </c>
      <c r="E523" s="47" t="s">
        <v>25</v>
      </c>
      <c r="F523" s="48" t="s">
        <v>1062</v>
      </c>
      <c r="G523" s="49">
        <v>4.0</v>
      </c>
      <c r="H523" s="50">
        <f t="shared" si="690"/>
        <v>2.666666667</v>
      </c>
      <c r="I523" s="48" t="s">
        <v>1063</v>
      </c>
      <c r="J523" s="49">
        <v>4.0</v>
      </c>
      <c r="K523" s="50">
        <f t="shared" si="691"/>
        <v>2.666666667</v>
      </c>
      <c r="L523" s="48" t="s">
        <v>1064</v>
      </c>
      <c r="M523" s="49">
        <v>3.0</v>
      </c>
      <c r="N523" s="50">
        <f t="shared" si="692"/>
        <v>2</v>
      </c>
      <c r="O523" s="48" t="s">
        <v>1065</v>
      </c>
      <c r="P523" s="49">
        <v>3.0</v>
      </c>
      <c r="Q523" s="50">
        <f t="shared" si="693"/>
        <v>2</v>
      </c>
      <c r="R523" s="48" t="s">
        <v>1066</v>
      </c>
      <c r="S523" s="49">
        <v>3.0</v>
      </c>
      <c r="T523" s="50">
        <f t="shared" si="694"/>
        <v>2</v>
      </c>
      <c r="U523" s="51">
        <f t="shared" si="695"/>
        <v>17</v>
      </c>
      <c r="V523" s="124"/>
      <c r="W523" s="124"/>
      <c r="X523" s="16"/>
      <c r="Y523" s="43"/>
      <c r="Z523" s="43"/>
    </row>
    <row r="524" ht="15.75" customHeight="1">
      <c r="A524" s="128"/>
      <c r="B524" s="128"/>
      <c r="C524" s="129" t="s">
        <v>1351</v>
      </c>
      <c r="D524" s="130"/>
      <c r="E524" s="131"/>
      <c r="F524" s="132"/>
      <c r="G524" s="129"/>
      <c r="H524" s="133"/>
      <c r="I524" s="132">
        <v>9.1</v>
      </c>
      <c r="J524" s="129"/>
      <c r="K524" s="133"/>
      <c r="L524" s="132">
        <v>5.6</v>
      </c>
      <c r="M524" s="129"/>
      <c r="N524" s="133"/>
      <c r="O524" s="132">
        <v>5.6</v>
      </c>
      <c r="P524" s="129"/>
      <c r="Q524" s="133"/>
      <c r="R524" s="132">
        <v>9.1</v>
      </c>
      <c r="S524" s="129"/>
      <c r="T524" s="133"/>
      <c r="U524" s="134">
        <f t="shared" ref="U524:U525" si="696">(F524+I524+L524+O524+R524)*2</f>
        <v>58.8</v>
      </c>
      <c r="V524" s="135">
        <v>20000.0</v>
      </c>
      <c r="W524" s="136"/>
      <c r="X524" s="137" t="s">
        <v>1352</v>
      </c>
      <c r="Y524" s="43"/>
      <c r="Z524" s="43"/>
    </row>
    <row r="525" ht="15.75" customHeight="1">
      <c r="A525" s="128"/>
      <c r="B525" s="128"/>
      <c r="C525" s="138" t="s">
        <v>1353</v>
      </c>
      <c r="D525" s="139"/>
      <c r="E525" s="140"/>
      <c r="F525" s="141">
        <v>8.6</v>
      </c>
      <c r="G525" s="138"/>
      <c r="H525" s="142"/>
      <c r="I525" s="141">
        <v>9.6</v>
      </c>
      <c r="J525" s="138"/>
      <c r="K525" s="142"/>
      <c r="L525" s="141">
        <v>8.6</v>
      </c>
      <c r="M525" s="138"/>
      <c r="N525" s="142"/>
      <c r="O525" s="141">
        <v>5.6</v>
      </c>
      <c r="P525" s="138"/>
      <c r="Q525" s="142"/>
      <c r="R525" s="141">
        <v>8.6</v>
      </c>
      <c r="S525" s="138"/>
      <c r="T525" s="142"/>
      <c r="U525" s="143">
        <f t="shared" si="696"/>
        <v>82</v>
      </c>
      <c r="V525" s="144">
        <f>(U524+U525)*V524*4/100</f>
        <v>112640</v>
      </c>
      <c r="W525" s="145"/>
      <c r="X525" s="137" t="s">
        <v>1354</v>
      </c>
      <c r="Y525" s="43"/>
      <c r="Z525" s="43"/>
    </row>
    <row r="526" ht="15.75" customHeight="1">
      <c r="A526" s="124"/>
      <c r="B526" s="124"/>
      <c r="C526" s="146" t="s">
        <v>1355</v>
      </c>
      <c r="D526" s="147"/>
      <c r="E526" s="148"/>
      <c r="F526" s="149"/>
      <c r="G526" s="146"/>
      <c r="H526" s="150"/>
      <c r="I526" s="149"/>
      <c r="J526" s="146"/>
      <c r="K526" s="150"/>
      <c r="L526" s="149"/>
      <c r="M526" s="146"/>
      <c r="N526" s="150"/>
      <c r="O526" s="149"/>
      <c r="P526" s="146"/>
      <c r="Q526" s="150"/>
      <c r="R526" s="149"/>
      <c r="S526" s="146"/>
      <c r="T526" s="150"/>
      <c r="U526" s="152">
        <f>F526+I526+L526+O526+R526</f>
        <v>0</v>
      </c>
      <c r="V526" s="153">
        <f>U526*23000</f>
        <v>0</v>
      </c>
      <c r="W526" s="21"/>
      <c r="X526" s="16"/>
      <c r="Y526" s="43"/>
      <c r="Z526" s="43"/>
    </row>
    <row r="527" ht="24.75" customHeight="1">
      <c r="A527" s="33">
        <v>105.0</v>
      </c>
      <c r="B527" s="125" t="s">
        <v>1067</v>
      </c>
      <c r="C527" s="157"/>
      <c r="D527" s="54"/>
      <c r="E527" s="36" t="s">
        <v>19</v>
      </c>
      <c r="F527" s="37"/>
      <c r="G527" s="38"/>
      <c r="H527" s="39">
        <f t="shared" ref="H527:H528" si="697">G527*40/60</f>
        <v>0</v>
      </c>
      <c r="I527" s="37" t="s">
        <v>1068</v>
      </c>
      <c r="J527" s="38">
        <v>4.0</v>
      </c>
      <c r="K527" s="39">
        <f t="shared" ref="K527:K528" si="698">J527*40/60</f>
        <v>2.666666667</v>
      </c>
      <c r="L527" s="37" t="s">
        <v>1069</v>
      </c>
      <c r="M527" s="38">
        <v>4.0</v>
      </c>
      <c r="N527" s="39">
        <f t="shared" ref="N527:N528" si="699">M527*40/60</f>
        <v>2.666666667</v>
      </c>
      <c r="O527" s="37" t="s">
        <v>1070</v>
      </c>
      <c r="P527" s="38">
        <v>4.0</v>
      </c>
      <c r="Q527" s="39">
        <f t="shared" ref="Q527:Q528" si="700">P527*40/60</f>
        <v>2.666666667</v>
      </c>
      <c r="R527" s="37" t="s">
        <v>1071</v>
      </c>
      <c r="S527" s="38">
        <v>4.0</v>
      </c>
      <c r="T527" s="39">
        <f t="shared" ref="T527:T528" si="701">S527*40/60</f>
        <v>2.666666667</v>
      </c>
      <c r="U527" s="40">
        <f t="shared" ref="U527:U528" si="702">G527+J527+M527+P527+S527</f>
        <v>16</v>
      </c>
      <c r="V527" s="126">
        <f>U527+U528</f>
        <v>33</v>
      </c>
      <c r="W527" s="127">
        <f>H527+H528+K527+K528+N527+N528+Q527+Q528+T527+T528</f>
        <v>22</v>
      </c>
      <c r="X527" s="16"/>
      <c r="Y527" s="43"/>
      <c r="Z527" s="43"/>
    </row>
    <row r="528" ht="15.75" customHeight="1">
      <c r="A528" s="128"/>
      <c r="B528" s="128"/>
      <c r="C528" s="124"/>
      <c r="D528" s="58"/>
      <c r="E528" s="47" t="s">
        <v>25</v>
      </c>
      <c r="F528" s="82" t="s">
        <v>46</v>
      </c>
      <c r="G528" s="83">
        <v>4.0</v>
      </c>
      <c r="H528" s="50">
        <f t="shared" si="697"/>
        <v>2.666666667</v>
      </c>
      <c r="I528" s="48" t="s">
        <v>1072</v>
      </c>
      <c r="J528" s="49">
        <v>3.0</v>
      </c>
      <c r="K528" s="50">
        <f t="shared" si="698"/>
        <v>2</v>
      </c>
      <c r="L528" s="82" t="s">
        <v>1073</v>
      </c>
      <c r="M528" s="83">
        <v>4.0</v>
      </c>
      <c r="N528" s="50">
        <f t="shared" si="699"/>
        <v>2.666666667</v>
      </c>
      <c r="O528" s="48" t="s">
        <v>1074</v>
      </c>
      <c r="P528" s="49">
        <v>3.0</v>
      </c>
      <c r="Q528" s="50">
        <f t="shared" si="700"/>
        <v>2</v>
      </c>
      <c r="R528" s="48" t="s">
        <v>1075</v>
      </c>
      <c r="S528" s="49">
        <v>3.0</v>
      </c>
      <c r="T528" s="50">
        <f t="shared" si="701"/>
        <v>2</v>
      </c>
      <c r="U528" s="51">
        <f t="shared" si="702"/>
        <v>17</v>
      </c>
      <c r="V528" s="124"/>
      <c r="W528" s="124"/>
      <c r="X528" s="77"/>
      <c r="Y528" s="43"/>
      <c r="Z528" s="43"/>
    </row>
    <row r="529" ht="15.75" customHeight="1">
      <c r="A529" s="128"/>
      <c r="B529" s="128"/>
      <c r="C529" s="129" t="s">
        <v>1351</v>
      </c>
      <c r="D529" s="130"/>
      <c r="E529" s="131"/>
      <c r="F529" s="158"/>
      <c r="G529" s="129"/>
      <c r="H529" s="133"/>
      <c r="I529" s="158"/>
      <c r="J529" s="129"/>
      <c r="K529" s="133"/>
      <c r="L529" s="158"/>
      <c r="M529" s="129"/>
      <c r="N529" s="133"/>
      <c r="O529" s="158"/>
      <c r="P529" s="129"/>
      <c r="Q529" s="133"/>
      <c r="R529" s="158"/>
      <c r="S529" s="129"/>
      <c r="T529" s="133"/>
      <c r="U529" s="134">
        <f t="shared" ref="U529:U530" si="703">(F529+I529+L529+O529+R529)*2</f>
        <v>0</v>
      </c>
      <c r="V529" s="135">
        <v>20000.0</v>
      </c>
      <c r="W529" s="136"/>
      <c r="X529" s="137" t="s">
        <v>1352</v>
      </c>
      <c r="Y529" s="43"/>
      <c r="Z529" s="43"/>
    </row>
    <row r="530" ht="15.75" customHeight="1">
      <c r="A530" s="128"/>
      <c r="B530" s="128"/>
      <c r="C530" s="138" t="s">
        <v>1353</v>
      </c>
      <c r="D530" s="139"/>
      <c r="E530" s="140"/>
      <c r="F530" s="159"/>
      <c r="G530" s="138"/>
      <c r="H530" s="142"/>
      <c r="I530" s="159"/>
      <c r="J530" s="138"/>
      <c r="K530" s="142"/>
      <c r="L530" s="159"/>
      <c r="M530" s="138"/>
      <c r="N530" s="142"/>
      <c r="O530" s="159"/>
      <c r="P530" s="138"/>
      <c r="Q530" s="142"/>
      <c r="R530" s="159"/>
      <c r="S530" s="138"/>
      <c r="T530" s="142"/>
      <c r="U530" s="143">
        <f t="shared" si="703"/>
        <v>0</v>
      </c>
      <c r="V530" s="144">
        <f>(U529+U530)*V529*4/100</f>
        <v>0</v>
      </c>
      <c r="W530" s="145"/>
      <c r="X530" s="137" t="s">
        <v>1354</v>
      </c>
      <c r="Y530" s="43"/>
      <c r="Z530" s="43"/>
    </row>
    <row r="531" ht="15.75" customHeight="1">
      <c r="A531" s="124"/>
      <c r="B531" s="124"/>
      <c r="C531" s="146" t="s">
        <v>1355</v>
      </c>
      <c r="D531" s="147"/>
      <c r="E531" s="148"/>
      <c r="F531" s="149"/>
      <c r="G531" s="146"/>
      <c r="H531" s="150"/>
      <c r="I531" s="151"/>
      <c r="J531" s="146"/>
      <c r="K531" s="150"/>
      <c r="L531" s="151"/>
      <c r="M531" s="146"/>
      <c r="N531" s="150"/>
      <c r="O531" s="151"/>
      <c r="P531" s="146"/>
      <c r="Q531" s="150"/>
      <c r="R531" s="151"/>
      <c r="S531" s="146"/>
      <c r="T531" s="150"/>
      <c r="U531" s="152">
        <f>F531+I531+L531+O531+R531</f>
        <v>0</v>
      </c>
      <c r="V531" s="153">
        <f>U531*23000</f>
        <v>0</v>
      </c>
      <c r="W531" s="21"/>
      <c r="X531" s="16"/>
      <c r="Y531" s="43"/>
      <c r="Z531" s="43"/>
    </row>
    <row r="532" ht="24.75" customHeight="1">
      <c r="A532" s="33">
        <v>106.0</v>
      </c>
      <c r="B532" s="125" t="s">
        <v>1076</v>
      </c>
      <c r="C532" s="125" t="s">
        <v>1485</v>
      </c>
      <c r="D532" s="35" t="s">
        <v>18</v>
      </c>
      <c r="E532" s="36" t="s">
        <v>19</v>
      </c>
      <c r="F532" s="37" t="s">
        <v>1077</v>
      </c>
      <c r="G532" s="38">
        <v>3.0</v>
      </c>
      <c r="H532" s="39">
        <f t="shared" ref="H532:H533" si="704">G532*40/60</f>
        <v>2</v>
      </c>
      <c r="I532" s="37" t="s">
        <v>1078</v>
      </c>
      <c r="J532" s="38">
        <v>4.0</v>
      </c>
      <c r="K532" s="39">
        <f t="shared" ref="K532:K533" si="705">J532*40/60</f>
        <v>2.666666667</v>
      </c>
      <c r="L532" s="37" t="s">
        <v>1079</v>
      </c>
      <c r="M532" s="38">
        <v>4.0</v>
      </c>
      <c r="N532" s="39">
        <f t="shared" ref="N532:N533" si="706">M532*40/60</f>
        <v>2.666666667</v>
      </c>
      <c r="O532" s="37" t="s">
        <v>1486</v>
      </c>
      <c r="P532" s="38">
        <v>4.0</v>
      </c>
      <c r="Q532" s="39">
        <f t="shared" ref="Q532:Q533" si="707">P532*40/60</f>
        <v>2.666666667</v>
      </c>
      <c r="R532" s="37" t="s">
        <v>1081</v>
      </c>
      <c r="S532" s="38">
        <v>4.0</v>
      </c>
      <c r="T532" s="39">
        <f t="shared" ref="T532:T533" si="708">S532*40/60</f>
        <v>2.666666667</v>
      </c>
      <c r="U532" s="40">
        <f t="shared" ref="U532:U533" si="709">G532+J532+M532+P532+S532</f>
        <v>19</v>
      </c>
      <c r="V532" s="126">
        <f>U532+U533</f>
        <v>37</v>
      </c>
      <c r="W532" s="127">
        <f>H532+H533+K532+K533+N532+N533+Q532+Q533+T532+T533</f>
        <v>24.66666667</v>
      </c>
      <c r="X532" s="16"/>
      <c r="Y532" s="43"/>
      <c r="Z532" s="43"/>
    </row>
    <row r="533" ht="15.75" customHeight="1">
      <c r="A533" s="128"/>
      <c r="B533" s="128"/>
      <c r="C533" s="124"/>
      <c r="D533" s="46">
        <v>1997.0</v>
      </c>
      <c r="E533" s="47" t="s">
        <v>25</v>
      </c>
      <c r="F533" s="48" t="s">
        <v>1082</v>
      </c>
      <c r="G533" s="49">
        <v>4.0</v>
      </c>
      <c r="H533" s="50">
        <f t="shared" si="704"/>
        <v>2.666666667</v>
      </c>
      <c r="I533" s="48" t="s">
        <v>1083</v>
      </c>
      <c r="J533" s="49">
        <v>4.0</v>
      </c>
      <c r="K533" s="50">
        <f t="shared" si="705"/>
        <v>2.666666667</v>
      </c>
      <c r="L533" s="48" t="s">
        <v>1084</v>
      </c>
      <c r="M533" s="49">
        <v>3.0</v>
      </c>
      <c r="N533" s="50">
        <f t="shared" si="706"/>
        <v>2</v>
      </c>
      <c r="O533" s="48" t="s">
        <v>1085</v>
      </c>
      <c r="P533" s="49">
        <v>4.0</v>
      </c>
      <c r="Q533" s="50">
        <f t="shared" si="707"/>
        <v>2.666666667</v>
      </c>
      <c r="R533" s="48" t="s">
        <v>1086</v>
      </c>
      <c r="S533" s="49">
        <v>3.0</v>
      </c>
      <c r="T533" s="50">
        <f t="shared" si="708"/>
        <v>2</v>
      </c>
      <c r="U533" s="51">
        <f t="shared" si="709"/>
        <v>18</v>
      </c>
      <c r="V533" s="124"/>
      <c r="W533" s="124"/>
      <c r="X533" s="77"/>
      <c r="Y533" s="43"/>
      <c r="Z533" s="43"/>
    </row>
    <row r="534" ht="15.75" customHeight="1">
      <c r="A534" s="128"/>
      <c r="B534" s="128"/>
      <c r="C534" s="129" t="s">
        <v>1351</v>
      </c>
      <c r="D534" s="130"/>
      <c r="E534" s="131"/>
      <c r="F534" s="132">
        <v>6.3</v>
      </c>
      <c r="G534" s="129"/>
      <c r="H534" s="133"/>
      <c r="I534" s="160">
        <v>9.8</v>
      </c>
      <c r="J534" s="161"/>
      <c r="K534" s="162"/>
      <c r="L534" s="160">
        <v>1.7</v>
      </c>
      <c r="M534" s="129"/>
      <c r="N534" s="133"/>
      <c r="O534" s="132">
        <v>14.7</v>
      </c>
      <c r="P534" s="129"/>
      <c r="Q534" s="133"/>
      <c r="R534" s="160">
        <v>9.8</v>
      </c>
      <c r="S534" s="129"/>
      <c r="T534" s="133"/>
      <c r="U534" s="134">
        <f t="shared" ref="U534:U535" si="710">(F534+I534+L534+O534+R534)*2</f>
        <v>84.6</v>
      </c>
      <c r="V534" s="135">
        <v>20000.0</v>
      </c>
      <c r="W534" s="136"/>
      <c r="X534" s="137" t="s">
        <v>1352</v>
      </c>
      <c r="Y534" s="43"/>
      <c r="Z534" s="43"/>
    </row>
    <row r="535" ht="15.75" customHeight="1">
      <c r="A535" s="128"/>
      <c r="B535" s="128"/>
      <c r="C535" s="138" t="s">
        <v>1353</v>
      </c>
      <c r="D535" s="139"/>
      <c r="E535" s="140"/>
      <c r="F535" s="141">
        <v>17.7</v>
      </c>
      <c r="G535" s="138"/>
      <c r="H535" s="142"/>
      <c r="I535" s="141">
        <v>6.3</v>
      </c>
      <c r="J535" s="138"/>
      <c r="K535" s="142"/>
      <c r="L535" s="141">
        <v>6.3</v>
      </c>
      <c r="M535" s="138"/>
      <c r="N535" s="142"/>
      <c r="O535" s="141">
        <v>17.7</v>
      </c>
      <c r="P535" s="138"/>
      <c r="Q535" s="142"/>
      <c r="R535" s="141">
        <v>9.6</v>
      </c>
      <c r="S535" s="138"/>
      <c r="T535" s="142"/>
      <c r="U535" s="143">
        <f t="shared" si="710"/>
        <v>115.2</v>
      </c>
      <c r="V535" s="144">
        <f>(U534+U535)*V534*4/100</f>
        <v>159840</v>
      </c>
      <c r="W535" s="145"/>
      <c r="X535" s="137" t="s">
        <v>1354</v>
      </c>
      <c r="Y535" s="43"/>
      <c r="Z535" s="43"/>
    </row>
    <row r="536" ht="15.75" customHeight="1">
      <c r="A536" s="124"/>
      <c r="B536" s="124"/>
      <c r="C536" s="146" t="s">
        <v>1355</v>
      </c>
      <c r="D536" s="147"/>
      <c r="E536" s="148"/>
      <c r="F536" s="155">
        <f>4*40/60</f>
        <v>2.666666667</v>
      </c>
      <c r="G536" s="146"/>
      <c r="H536" s="150"/>
      <c r="I536" s="149"/>
      <c r="J536" s="146"/>
      <c r="K536" s="150"/>
      <c r="L536" s="149"/>
      <c r="M536" s="146"/>
      <c r="N536" s="150"/>
      <c r="O536" s="155">
        <f>8*40/60</f>
        <v>5.333333333</v>
      </c>
      <c r="P536" s="146"/>
      <c r="Q536" s="150"/>
      <c r="R536" s="149"/>
      <c r="S536" s="146"/>
      <c r="T536" s="150"/>
      <c r="U536" s="156">
        <f>F536+I536+L536+O536+R536</f>
        <v>8</v>
      </c>
      <c r="V536" s="153">
        <f>U536*23000</f>
        <v>184000</v>
      </c>
      <c r="W536" s="21"/>
      <c r="X536" s="137" t="s">
        <v>1360</v>
      </c>
      <c r="Y536" s="43"/>
      <c r="Z536" s="43"/>
    </row>
    <row r="537" ht="24.75" customHeight="1">
      <c r="A537" s="33">
        <v>107.0</v>
      </c>
      <c r="B537" s="125" t="s">
        <v>1087</v>
      </c>
      <c r="C537" s="125" t="s">
        <v>1487</v>
      </c>
      <c r="D537" s="54"/>
      <c r="E537" s="36" t="s">
        <v>19</v>
      </c>
      <c r="F537" s="37"/>
      <c r="G537" s="38"/>
      <c r="H537" s="39">
        <f t="shared" ref="H537:H538" si="711">G537*40/60</f>
        <v>0</v>
      </c>
      <c r="I537" s="37" t="s">
        <v>1088</v>
      </c>
      <c r="J537" s="38">
        <v>3.0</v>
      </c>
      <c r="K537" s="39">
        <f t="shared" ref="K537:K538" si="712">J537*40/60</f>
        <v>2</v>
      </c>
      <c r="L537" s="67" t="s">
        <v>1089</v>
      </c>
      <c r="M537" s="38">
        <v>3.0</v>
      </c>
      <c r="N537" s="39">
        <f t="shared" ref="N537:N538" si="713">M537*40/60</f>
        <v>2</v>
      </c>
      <c r="O537" s="67" t="s">
        <v>1488</v>
      </c>
      <c r="P537" s="38">
        <v>4.0</v>
      </c>
      <c r="Q537" s="39">
        <f t="shared" ref="Q537:Q538" si="714">P537*40/60</f>
        <v>2.666666667</v>
      </c>
      <c r="R537" s="37" t="s">
        <v>1091</v>
      </c>
      <c r="S537" s="38">
        <v>4.0</v>
      </c>
      <c r="T537" s="39">
        <f t="shared" ref="T537:T538" si="715">S537*40/60</f>
        <v>2.666666667</v>
      </c>
      <c r="U537" s="40">
        <f t="shared" ref="U537:U538" si="716">G537+J537+M537+P537+S537</f>
        <v>14</v>
      </c>
      <c r="V537" s="126">
        <f>U537+U538</f>
        <v>32</v>
      </c>
      <c r="W537" s="127">
        <f>H537+H538+K537+K538+N537+N538+Q537+Q538+T537+T538</f>
        <v>21.33333333</v>
      </c>
      <c r="X537" s="16"/>
      <c r="Y537" s="43"/>
      <c r="Z537" s="43"/>
    </row>
    <row r="538" ht="15.75" customHeight="1">
      <c r="A538" s="128"/>
      <c r="B538" s="128"/>
      <c r="C538" s="124"/>
      <c r="D538" s="58"/>
      <c r="E538" s="47" t="s">
        <v>25</v>
      </c>
      <c r="F538" s="48" t="s">
        <v>1092</v>
      </c>
      <c r="G538" s="49">
        <v>4.0</v>
      </c>
      <c r="H538" s="50">
        <f t="shared" si="711"/>
        <v>2.666666667</v>
      </c>
      <c r="I538" s="48" t="s">
        <v>1093</v>
      </c>
      <c r="J538" s="49">
        <v>4.0</v>
      </c>
      <c r="K538" s="50">
        <f t="shared" si="712"/>
        <v>2.666666667</v>
      </c>
      <c r="L538" s="48" t="s">
        <v>1094</v>
      </c>
      <c r="M538" s="49">
        <v>4.0</v>
      </c>
      <c r="N538" s="50">
        <f t="shared" si="713"/>
        <v>2.666666667</v>
      </c>
      <c r="O538" s="48" t="s">
        <v>1095</v>
      </c>
      <c r="P538" s="49">
        <v>3.0</v>
      </c>
      <c r="Q538" s="50">
        <f t="shared" si="714"/>
        <v>2</v>
      </c>
      <c r="R538" s="48" t="s">
        <v>1096</v>
      </c>
      <c r="S538" s="49">
        <v>3.0</v>
      </c>
      <c r="T538" s="50">
        <f t="shared" si="715"/>
        <v>2</v>
      </c>
      <c r="U538" s="51">
        <f t="shared" si="716"/>
        <v>18</v>
      </c>
      <c r="V538" s="124"/>
      <c r="W538" s="124"/>
      <c r="X538" s="16"/>
      <c r="Y538" s="43"/>
      <c r="Z538" s="43"/>
    </row>
    <row r="539" ht="15.75" customHeight="1">
      <c r="A539" s="128"/>
      <c r="B539" s="128"/>
      <c r="C539" s="129" t="s">
        <v>1351</v>
      </c>
      <c r="D539" s="130"/>
      <c r="E539" s="131"/>
      <c r="F539" s="132"/>
      <c r="G539" s="129"/>
      <c r="H539" s="133"/>
      <c r="I539" s="132">
        <v>13.9</v>
      </c>
      <c r="J539" s="129"/>
      <c r="K539" s="133"/>
      <c r="L539" s="132">
        <v>13.4</v>
      </c>
      <c r="M539" s="129"/>
      <c r="N539" s="133"/>
      <c r="O539" s="132">
        <v>11.1</v>
      </c>
      <c r="P539" s="129"/>
      <c r="Q539" s="133"/>
      <c r="R539" s="132">
        <v>13.9</v>
      </c>
      <c r="S539" s="129"/>
      <c r="T539" s="133"/>
      <c r="U539" s="134">
        <f t="shared" ref="U539:U540" si="717">(F539+I539+L539+O539+R539)*2</f>
        <v>104.6</v>
      </c>
      <c r="V539" s="135">
        <v>20000.0</v>
      </c>
      <c r="W539" s="136"/>
      <c r="X539" s="137" t="s">
        <v>1352</v>
      </c>
      <c r="Y539" s="43"/>
      <c r="Z539" s="43"/>
    </row>
    <row r="540" ht="15.75" customHeight="1">
      <c r="A540" s="128"/>
      <c r="B540" s="128"/>
      <c r="C540" s="138" t="s">
        <v>1353</v>
      </c>
      <c r="D540" s="139"/>
      <c r="E540" s="140"/>
      <c r="F540" s="141">
        <v>10.9</v>
      </c>
      <c r="G540" s="138"/>
      <c r="H540" s="142"/>
      <c r="I540" s="141">
        <v>10.9</v>
      </c>
      <c r="J540" s="138"/>
      <c r="K540" s="142"/>
      <c r="L540" s="141">
        <v>13.4</v>
      </c>
      <c r="M540" s="138"/>
      <c r="N540" s="142"/>
      <c r="O540" s="141">
        <v>11.1</v>
      </c>
      <c r="P540" s="138"/>
      <c r="Q540" s="142"/>
      <c r="R540" s="141">
        <v>11.1</v>
      </c>
      <c r="S540" s="138"/>
      <c r="T540" s="142"/>
      <c r="U540" s="143">
        <f t="shared" si="717"/>
        <v>114.8</v>
      </c>
      <c r="V540" s="144">
        <f>(U539+U540)*V539*4/100</f>
        <v>175520</v>
      </c>
      <c r="W540" s="145"/>
      <c r="X540" s="137" t="s">
        <v>1354</v>
      </c>
      <c r="Y540" s="43"/>
      <c r="Z540" s="43"/>
    </row>
    <row r="541" ht="15.75" customHeight="1">
      <c r="A541" s="124"/>
      <c r="B541" s="124"/>
      <c r="C541" s="146" t="s">
        <v>1355</v>
      </c>
      <c r="D541" s="147"/>
      <c r="E541" s="148"/>
      <c r="F541" s="149"/>
      <c r="G541" s="146"/>
      <c r="H541" s="150"/>
      <c r="I541" s="149">
        <v>2.0</v>
      </c>
      <c r="J541" s="146"/>
      <c r="K541" s="150"/>
      <c r="L541" s="155">
        <f>7*40/60</f>
        <v>4.666666667</v>
      </c>
      <c r="M541" s="146"/>
      <c r="N541" s="150"/>
      <c r="O541" s="149"/>
      <c r="P541" s="146"/>
      <c r="Q541" s="150"/>
      <c r="R541" s="155">
        <f>4*40/60</f>
        <v>2.666666667</v>
      </c>
      <c r="S541" s="146"/>
      <c r="T541" s="150"/>
      <c r="U541" s="156">
        <f>F541+I541+L541+O541+R541</f>
        <v>9.333333333</v>
      </c>
      <c r="V541" s="153">
        <f>U541*23000</f>
        <v>214666.6667</v>
      </c>
      <c r="W541" s="21"/>
      <c r="X541" s="137" t="s">
        <v>1360</v>
      </c>
      <c r="Y541" s="43"/>
      <c r="Z541" s="43"/>
    </row>
    <row r="542" ht="24.75" customHeight="1">
      <c r="A542" s="33">
        <v>108.0</v>
      </c>
      <c r="B542" s="125" t="s">
        <v>1097</v>
      </c>
      <c r="C542" s="125" t="s">
        <v>1489</v>
      </c>
      <c r="D542" s="35" t="s">
        <v>18</v>
      </c>
      <c r="E542" s="36" t="s">
        <v>19</v>
      </c>
      <c r="F542" s="37" t="s">
        <v>1098</v>
      </c>
      <c r="G542" s="38">
        <v>3.0</v>
      </c>
      <c r="H542" s="39">
        <f t="shared" ref="H542:H543" si="718">G542*40/60</f>
        <v>2</v>
      </c>
      <c r="I542" s="37" t="s">
        <v>1099</v>
      </c>
      <c r="J542" s="38">
        <v>4.0</v>
      </c>
      <c r="K542" s="39">
        <f t="shared" ref="K542:K543" si="719">J542*40/60</f>
        <v>2.666666667</v>
      </c>
      <c r="L542" s="37" t="s">
        <v>1100</v>
      </c>
      <c r="M542" s="38">
        <v>4.0</v>
      </c>
      <c r="N542" s="39">
        <f t="shared" ref="N542:N543" si="720">M542*40/60</f>
        <v>2.666666667</v>
      </c>
      <c r="O542" s="37" t="s">
        <v>1101</v>
      </c>
      <c r="P542" s="38">
        <v>4.0</v>
      </c>
      <c r="Q542" s="39">
        <f t="shared" ref="Q542:Q543" si="721">P542*40/60</f>
        <v>2.666666667</v>
      </c>
      <c r="R542" s="37" t="s">
        <v>1102</v>
      </c>
      <c r="S542" s="38">
        <v>4.0</v>
      </c>
      <c r="T542" s="39">
        <f t="shared" ref="T542:T543" si="722">S542*40/60</f>
        <v>2.666666667</v>
      </c>
      <c r="U542" s="40">
        <f t="shared" ref="U542:U543" si="723">G542+J542+M542+P542+S542</f>
        <v>19</v>
      </c>
      <c r="V542" s="126">
        <f>U542+U543</f>
        <v>32</v>
      </c>
      <c r="W542" s="127">
        <f>H542+H543+K542+K543+N542+N543+Q542+Q543+T542+T543</f>
        <v>21.33333333</v>
      </c>
      <c r="X542" s="16"/>
      <c r="Y542" s="43"/>
      <c r="Z542" s="43"/>
    </row>
    <row r="543" ht="15.75" customHeight="1">
      <c r="A543" s="128"/>
      <c r="B543" s="128"/>
      <c r="C543" s="124"/>
      <c r="D543" s="46">
        <v>1984.0</v>
      </c>
      <c r="E543" s="47" t="s">
        <v>25</v>
      </c>
      <c r="F543" s="48" t="s">
        <v>1103</v>
      </c>
      <c r="G543" s="49">
        <v>3.0</v>
      </c>
      <c r="H543" s="50">
        <f t="shared" si="718"/>
        <v>2</v>
      </c>
      <c r="I543" s="48"/>
      <c r="J543" s="49"/>
      <c r="K543" s="50">
        <f t="shared" si="719"/>
        <v>0</v>
      </c>
      <c r="L543" s="48" t="s">
        <v>1104</v>
      </c>
      <c r="M543" s="49">
        <v>3.0</v>
      </c>
      <c r="N543" s="50">
        <f t="shared" si="720"/>
        <v>2</v>
      </c>
      <c r="O543" s="48" t="s">
        <v>1105</v>
      </c>
      <c r="P543" s="49">
        <v>4.0</v>
      </c>
      <c r="Q543" s="50">
        <f t="shared" si="721"/>
        <v>2.666666667</v>
      </c>
      <c r="R543" s="48" t="s">
        <v>1106</v>
      </c>
      <c r="S543" s="49">
        <v>3.0</v>
      </c>
      <c r="T543" s="50">
        <f t="shared" si="722"/>
        <v>2</v>
      </c>
      <c r="U543" s="51">
        <f t="shared" si="723"/>
        <v>13</v>
      </c>
      <c r="V543" s="124"/>
      <c r="W543" s="124"/>
      <c r="X543" s="16"/>
      <c r="Y543" s="43"/>
      <c r="Z543" s="43"/>
    </row>
    <row r="544" ht="15.75" customHeight="1">
      <c r="A544" s="128"/>
      <c r="B544" s="128"/>
      <c r="C544" s="129" t="s">
        <v>1351</v>
      </c>
      <c r="D544" s="130"/>
      <c r="E544" s="131"/>
      <c r="F544" s="132">
        <v>9.3</v>
      </c>
      <c r="G544" s="129"/>
      <c r="H544" s="133"/>
      <c r="I544" s="132">
        <v>9.3</v>
      </c>
      <c r="J544" s="129"/>
      <c r="K544" s="133"/>
      <c r="L544" s="132">
        <v>10.3</v>
      </c>
      <c r="M544" s="129"/>
      <c r="N544" s="133"/>
      <c r="O544" s="132">
        <v>11.1</v>
      </c>
      <c r="P544" s="129"/>
      <c r="Q544" s="133"/>
      <c r="R544" s="132">
        <v>13.0</v>
      </c>
      <c r="S544" s="129"/>
      <c r="T544" s="133"/>
      <c r="U544" s="134">
        <f t="shared" ref="U544:U545" si="724">(F544+I544+L544+O544+R544)*2</f>
        <v>106</v>
      </c>
      <c r="V544" s="135">
        <v>20000.0</v>
      </c>
      <c r="W544" s="136"/>
      <c r="X544" s="137" t="s">
        <v>1352</v>
      </c>
      <c r="Y544" s="43"/>
      <c r="Z544" s="43"/>
    </row>
    <row r="545" ht="15.75" customHeight="1">
      <c r="A545" s="128"/>
      <c r="B545" s="128"/>
      <c r="C545" s="138" t="s">
        <v>1353</v>
      </c>
      <c r="D545" s="139"/>
      <c r="E545" s="140"/>
      <c r="F545" s="141">
        <v>9.3</v>
      </c>
      <c r="G545" s="138"/>
      <c r="H545" s="142"/>
      <c r="I545" s="141"/>
      <c r="J545" s="138"/>
      <c r="K545" s="142"/>
      <c r="L545" s="141">
        <v>10.3</v>
      </c>
      <c r="M545" s="138"/>
      <c r="N545" s="142"/>
      <c r="O545" s="141">
        <v>11.1</v>
      </c>
      <c r="P545" s="138"/>
      <c r="Q545" s="142"/>
      <c r="R545" s="141">
        <v>13.0</v>
      </c>
      <c r="S545" s="138"/>
      <c r="T545" s="142"/>
      <c r="U545" s="143">
        <f t="shared" si="724"/>
        <v>87.4</v>
      </c>
      <c r="V545" s="144">
        <f>(U544+U545)*V544*4/100</f>
        <v>154720</v>
      </c>
      <c r="W545" s="145"/>
      <c r="X545" s="137" t="s">
        <v>1354</v>
      </c>
      <c r="Y545" s="43"/>
      <c r="Z545" s="43"/>
    </row>
    <row r="546" ht="15.75" customHeight="1">
      <c r="A546" s="124"/>
      <c r="B546" s="124"/>
      <c r="C546" s="146" t="s">
        <v>1355</v>
      </c>
      <c r="D546" s="147"/>
      <c r="E546" s="148"/>
      <c r="F546" s="149"/>
      <c r="G546" s="146"/>
      <c r="H546" s="150"/>
      <c r="I546" s="149"/>
      <c r="J546" s="146"/>
      <c r="K546" s="150"/>
      <c r="L546" s="149"/>
      <c r="M546" s="146"/>
      <c r="N546" s="150"/>
      <c r="O546" s="149"/>
      <c r="P546" s="146"/>
      <c r="Q546" s="150"/>
      <c r="R546" s="155">
        <f>7*40/60</f>
        <v>4.666666667</v>
      </c>
      <c r="S546" s="146"/>
      <c r="T546" s="150"/>
      <c r="U546" s="156">
        <f>F546+I546+L546+O546+R546</f>
        <v>4.666666667</v>
      </c>
      <c r="V546" s="153">
        <f>U546*23000</f>
        <v>107333.3333</v>
      </c>
      <c r="W546" s="21"/>
      <c r="X546" s="137" t="s">
        <v>1360</v>
      </c>
      <c r="Y546" s="43"/>
      <c r="Z546" s="43"/>
    </row>
    <row r="547" ht="24.75" customHeight="1">
      <c r="A547" s="33">
        <v>109.0</v>
      </c>
      <c r="B547" s="125" t="s">
        <v>1107</v>
      </c>
      <c r="C547" s="125" t="s">
        <v>1468</v>
      </c>
      <c r="D547" s="35" t="s">
        <v>18</v>
      </c>
      <c r="E547" s="36" t="s">
        <v>19</v>
      </c>
      <c r="F547" s="37" t="s">
        <v>1108</v>
      </c>
      <c r="G547" s="38">
        <v>3.0</v>
      </c>
      <c r="H547" s="39">
        <f t="shared" ref="H547:H548" si="725">G547*40/60</f>
        <v>2</v>
      </c>
      <c r="I547" s="37" t="s">
        <v>1109</v>
      </c>
      <c r="J547" s="38">
        <v>4.0</v>
      </c>
      <c r="K547" s="39">
        <f t="shared" ref="K547:K548" si="726">J547*40/60</f>
        <v>2.666666667</v>
      </c>
      <c r="L547" s="37" t="s">
        <v>1110</v>
      </c>
      <c r="M547" s="38">
        <v>4.0</v>
      </c>
      <c r="N547" s="39">
        <f t="shared" ref="N547:N548" si="727">M547*40/60</f>
        <v>2.666666667</v>
      </c>
      <c r="O547" s="37" t="s">
        <v>1111</v>
      </c>
      <c r="P547" s="38">
        <v>4.0</v>
      </c>
      <c r="Q547" s="39">
        <f t="shared" ref="Q547:Q548" si="728">P547*40/60</f>
        <v>2.666666667</v>
      </c>
      <c r="R547" s="37" t="s">
        <v>1112</v>
      </c>
      <c r="S547" s="38">
        <v>3.0</v>
      </c>
      <c r="T547" s="39">
        <f t="shared" ref="T547:T548" si="729">S547*40/60</f>
        <v>2</v>
      </c>
      <c r="U547" s="40">
        <f t="shared" ref="U547:U548" si="730">G547+J547+M547+P547+S547</f>
        <v>18</v>
      </c>
      <c r="V547" s="126">
        <f>U547+U548</f>
        <v>35</v>
      </c>
      <c r="W547" s="127">
        <f>H547+H548+K547+K548+N547+N548+Q547+Q548+T547+T548</f>
        <v>23.33333333</v>
      </c>
      <c r="X547" s="16"/>
      <c r="Y547" s="43"/>
      <c r="Z547" s="43"/>
    </row>
    <row r="548" ht="15.75" customHeight="1">
      <c r="A548" s="128"/>
      <c r="B548" s="128"/>
      <c r="C548" s="124"/>
      <c r="D548" s="46">
        <v>1996.0</v>
      </c>
      <c r="E548" s="47" t="s">
        <v>25</v>
      </c>
      <c r="F548" s="76" t="s">
        <v>159</v>
      </c>
      <c r="G548" s="49">
        <v>4.0</v>
      </c>
      <c r="H548" s="50">
        <f t="shared" si="725"/>
        <v>2.666666667</v>
      </c>
      <c r="I548" s="48" t="s">
        <v>1113</v>
      </c>
      <c r="J548" s="49">
        <v>3.0</v>
      </c>
      <c r="K548" s="50">
        <f t="shared" si="726"/>
        <v>2</v>
      </c>
      <c r="L548" s="76" t="s">
        <v>159</v>
      </c>
      <c r="M548" s="49">
        <v>4.0</v>
      </c>
      <c r="N548" s="50">
        <f t="shared" si="727"/>
        <v>2.666666667</v>
      </c>
      <c r="O548" s="48" t="s">
        <v>1114</v>
      </c>
      <c r="P548" s="49">
        <v>3.0</v>
      </c>
      <c r="Q548" s="50">
        <f t="shared" si="728"/>
        <v>2</v>
      </c>
      <c r="R548" s="48" t="s">
        <v>1115</v>
      </c>
      <c r="S548" s="49">
        <v>3.0</v>
      </c>
      <c r="T548" s="50">
        <f t="shared" si="729"/>
        <v>2</v>
      </c>
      <c r="U548" s="51">
        <f t="shared" si="730"/>
        <v>17</v>
      </c>
      <c r="V548" s="124"/>
      <c r="W548" s="124"/>
      <c r="X548" s="77"/>
      <c r="Y548" s="43"/>
      <c r="Z548" s="43"/>
    </row>
    <row r="549" ht="15.75" customHeight="1">
      <c r="A549" s="128"/>
      <c r="B549" s="128"/>
      <c r="C549" s="129" t="s">
        <v>1351</v>
      </c>
      <c r="D549" s="130"/>
      <c r="E549" s="131"/>
      <c r="F549" s="132">
        <v>7.0</v>
      </c>
      <c r="G549" s="129"/>
      <c r="H549" s="133"/>
      <c r="I549" s="160">
        <v>8.2</v>
      </c>
      <c r="J549" s="129"/>
      <c r="K549" s="133"/>
      <c r="L549" s="160">
        <v>8.2</v>
      </c>
      <c r="M549" s="129"/>
      <c r="N549" s="133"/>
      <c r="O549" s="132">
        <v>7.0</v>
      </c>
      <c r="P549" s="129"/>
      <c r="Q549" s="133"/>
      <c r="R549" s="132">
        <v>8.0</v>
      </c>
      <c r="S549" s="129"/>
      <c r="T549" s="133"/>
      <c r="U549" s="134">
        <f t="shared" ref="U549:U550" si="731">(F549+I549+L549+O549+R549)*2</f>
        <v>76.8</v>
      </c>
      <c r="V549" s="135">
        <v>20000.0</v>
      </c>
      <c r="W549" s="136"/>
      <c r="X549" s="137" t="s">
        <v>1352</v>
      </c>
      <c r="Y549" s="43"/>
      <c r="Z549" s="43"/>
    </row>
    <row r="550" ht="15.75" customHeight="1">
      <c r="A550" s="128"/>
      <c r="B550" s="128"/>
      <c r="C550" s="138" t="s">
        <v>1353</v>
      </c>
      <c r="D550" s="139"/>
      <c r="E550" s="140"/>
      <c r="F550" s="141">
        <v>6.3</v>
      </c>
      <c r="G550" s="138"/>
      <c r="H550" s="142"/>
      <c r="I550" s="141">
        <v>7.0</v>
      </c>
      <c r="J550" s="138"/>
      <c r="K550" s="142"/>
      <c r="L550" s="141">
        <v>6.3</v>
      </c>
      <c r="M550" s="138"/>
      <c r="N550" s="142"/>
      <c r="O550" s="141">
        <v>7.9</v>
      </c>
      <c r="P550" s="138"/>
      <c r="Q550" s="142"/>
      <c r="R550" s="141">
        <v>8.0</v>
      </c>
      <c r="S550" s="138"/>
      <c r="T550" s="142"/>
      <c r="U550" s="143">
        <f t="shared" si="731"/>
        <v>71</v>
      </c>
      <c r="V550" s="144">
        <f>(U549+U550)*V549*4/100</f>
        <v>118240</v>
      </c>
      <c r="W550" s="145"/>
      <c r="X550" s="137" t="s">
        <v>1354</v>
      </c>
      <c r="Y550" s="43"/>
      <c r="Z550" s="43"/>
    </row>
    <row r="551" ht="15.75" customHeight="1">
      <c r="A551" s="124"/>
      <c r="B551" s="124"/>
      <c r="C551" s="146" t="s">
        <v>1355</v>
      </c>
      <c r="D551" s="147"/>
      <c r="E551" s="148"/>
      <c r="F551" s="149"/>
      <c r="G551" s="146"/>
      <c r="H551" s="150"/>
      <c r="I551" s="149"/>
      <c r="J551" s="146"/>
      <c r="K551" s="150"/>
      <c r="L551" s="149"/>
      <c r="M551" s="146"/>
      <c r="N551" s="150"/>
      <c r="O551" s="149"/>
      <c r="P551" s="146"/>
      <c r="Q551" s="150"/>
      <c r="R551" s="149"/>
      <c r="S551" s="146"/>
      <c r="T551" s="150"/>
      <c r="U551" s="152">
        <f>F551+I551+L551+O551+R551</f>
        <v>0</v>
      </c>
      <c r="V551" s="153">
        <f>U551*23000</f>
        <v>0</v>
      </c>
      <c r="W551" s="21"/>
      <c r="X551" s="16"/>
      <c r="Y551" s="43"/>
      <c r="Z551" s="43"/>
    </row>
    <row r="552" ht="24.75" customHeight="1">
      <c r="A552" s="33">
        <v>110.0</v>
      </c>
      <c r="B552" s="125" t="s">
        <v>1116</v>
      </c>
      <c r="C552" s="125" t="s">
        <v>1408</v>
      </c>
      <c r="D552" s="54"/>
      <c r="E552" s="36" t="s">
        <v>19</v>
      </c>
      <c r="F552" s="37" t="s">
        <v>1117</v>
      </c>
      <c r="G552" s="38">
        <v>3.0</v>
      </c>
      <c r="H552" s="39">
        <f t="shared" ref="H552:H553" si="732">G552*40/60</f>
        <v>2</v>
      </c>
      <c r="I552" s="37" t="s">
        <v>1118</v>
      </c>
      <c r="J552" s="38">
        <v>4.0</v>
      </c>
      <c r="K552" s="39">
        <f t="shared" ref="K552:K553" si="733">J552*40/60</f>
        <v>2.666666667</v>
      </c>
      <c r="L552" s="37" t="s">
        <v>1119</v>
      </c>
      <c r="M552" s="38">
        <v>4.0</v>
      </c>
      <c r="N552" s="39">
        <f t="shared" ref="N552:N553" si="734">M552*40/60</f>
        <v>2.666666667</v>
      </c>
      <c r="O552" s="37" t="s">
        <v>1120</v>
      </c>
      <c r="P552" s="38">
        <v>3.0</v>
      </c>
      <c r="Q552" s="39">
        <f t="shared" ref="Q552:Q553" si="735">P552*40/60</f>
        <v>2</v>
      </c>
      <c r="R552" s="37" t="s">
        <v>1121</v>
      </c>
      <c r="S552" s="38">
        <v>4.0</v>
      </c>
      <c r="T552" s="39">
        <f t="shared" ref="T552:T553" si="736">S552*40/60</f>
        <v>2.666666667</v>
      </c>
      <c r="U552" s="40">
        <f t="shared" ref="U552:U553" si="737">G552+J552+M552+P552+S552</f>
        <v>18</v>
      </c>
      <c r="V552" s="126">
        <f>U552+U553</f>
        <v>34</v>
      </c>
      <c r="W552" s="127">
        <f>H552+H553+K552+K553+N552+N553+Q552+Q553+T552+T553</f>
        <v>22.66666667</v>
      </c>
      <c r="X552" s="16"/>
      <c r="Y552" s="43"/>
      <c r="Z552" s="43"/>
    </row>
    <row r="553" ht="15.75" customHeight="1">
      <c r="A553" s="128"/>
      <c r="B553" s="128"/>
      <c r="C553" s="124"/>
      <c r="D553" s="58"/>
      <c r="E553" s="47" t="s">
        <v>25</v>
      </c>
      <c r="F553" s="48" t="s">
        <v>1122</v>
      </c>
      <c r="G553" s="49">
        <v>3.0</v>
      </c>
      <c r="H553" s="50">
        <f t="shared" si="732"/>
        <v>2</v>
      </c>
      <c r="I553" s="48" t="s">
        <v>1123</v>
      </c>
      <c r="J553" s="49">
        <v>4.0</v>
      </c>
      <c r="K553" s="50">
        <f t="shared" si="733"/>
        <v>2.666666667</v>
      </c>
      <c r="L553" s="48" t="s">
        <v>1124</v>
      </c>
      <c r="M553" s="49">
        <v>3.0</v>
      </c>
      <c r="N553" s="50">
        <f t="shared" si="734"/>
        <v>2</v>
      </c>
      <c r="O553" s="48" t="s">
        <v>1125</v>
      </c>
      <c r="P553" s="49">
        <v>3.0</v>
      </c>
      <c r="Q553" s="50">
        <f t="shared" si="735"/>
        <v>2</v>
      </c>
      <c r="R553" s="48" t="s">
        <v>1126</v>
      </c>
      <c r="S553" s="49">
        <v>3.0</v>
      </c>
      <c r="T553" s="50">
        <f t="shared" si="736"/>
        <v>2</v>
      </c>
      <c r="U553" s="51">
        <f t="shared" si="737"/>
        <v>16</v>
      </c>
      <c r="V553" s="124"/>
      <c r="W553" s="164"/>
      <c r="X553" s="77"/>
      <c r="Y553" s="43"/>
      <c r="Z553" s="43"/>
    </row>
    <row r="554" ht="15.75" customHeight="1">
      <c r="A554" s="128"/>
      <c r="B554" s="128"/>
      <c r="C554" s="129" t="s">
        <v>1351</v>
      </c>
      <c r="D554" s="130"/>
      <c r="E554" s="131"/>
      <c r="F554" s="132">
        <v>3.2</v>
      </c>
      <c r="G554" s="129"/>
      <c r="H554" s="133"/>
      <c r="I554" s="132">
        <v>9.1</v>
      </c>
      <c r="J554" s="129"/>
      <c r="K554" s="133"/>
      <c r="L554" s="132">
        <v>8.1</v>
      </c>
      <c r="M554" s="129"/>
      <c r="N554" s="133"/>
      <c r="O554" s="160">
        <v>3.2</v>
      </c>
      <c r="P554" s="161"/>
      <c r="Q554" s="162"/>
      <c r="R554" s="160">
        <v>4.1</v>
      </c>
      <c r="S554" s="129"/>
      <c r="T554" s="133"/>
      <c r="U554" s="134">
        <f t="shared" ref="U554:U555" si="738">(F554+I554+L554+O554+R554)*2</f>
        <v>55.4</v>
      </c>
      <c r="V554" s="135">
        <v>20000.0</v>
      </c>
      <c r="W554" s="136"/>
      <c r="X554" s="137" t="s">
        <v>1352</v>
      </c>
      <c r="Y554" s="43"/>
      <c r="Z554" s="43"/>
    </row>
    <row r="555" ht="15.75" customHeight="1">
      <c r="A555" s="128"/>
      <c r="B555" s="128"/>
      <c r="C555" s="138" t="s">
        <v>1353</v>
      </c>
      <c r="D555" s="139"/>
      <c r="E555" s="140"/>
      <c r="F555" s="141">
        <v>11.0</v>
      </c>
      <c r="G555" s="138"/>
      <c r="H555" s="142"/>
      <c r="I555" s="141">
        <v>12.9</v>
      </c>
      <c r="J555" s="138"/>
      <c r="K555" s="142"/>
      <c r="L555" s="141">
        <v>11.0</v>
      </c>
      <c r="M555" s="138"/>
      <c r="N555" s="142"/>
      <c r="O555" s="141">
        <v>9.1</v>
      </c>
      <c r="P555" s="138"/>
      <c r="Q555" s="142"/>
      <c r="R555" s="141">
        <v>9.1</v>
      </c>
      <c r="S555" s="138"/>
      <c r="T555" s="142"/>
      <c r="U555" s="143">
        <f t="shared" si="738"/>
        <v>106.2</v>
      </c>
      <c r="V555" s="144">
        <f>(U554+U555)*V554*4/100</f>
        <v>129280</v>
      </c>
      <c r="W555" s="145"/>
      <c r="X555" s="137" t="s">
        <v>1354</v>
      </c>
      <c r="Y555" s="43"/>
      <c r="Z555" s="43"/>
    </row>
    <row r="556" ht="15.75" customHeight="1">
      <c r="A556" s="124"/>
      <c r="B556" s="124"/>
      <c r="C556" s="146" t="s">
        <v>1355</v>
      </c>
      <c r="D556" s="147"/>
      <c r="E556" s="148"/>
      <c r="F556" s="149"/>
      <c r="G556" s="146"/>
      <c r="H556" s="150"/>
      <c r="I556" s="155">
        <f>4*40/60</f>
        <v>2.666666667</v>
      </c>
      <c r="J556" s="146"/>
      <c r="K556" s="150"/>
      <c r="L556" s="149"/>
      <c r="M556" s="146"/>
      <c r="N556" s="150"/>
      <c r="O556" s="149"/>
      <c r="P556" s="146"/>
      <c r="Q556" s="150"/>
      <c r="R556" s="149"/>
      <c r="S556" s="146"/>
      <c r="T556" s="150"/>
      <c r="U556" s="156">
        <f>F556+I556+L556+O556+R556</f>
        <v>2.666666667</v>
      </c>
      <c r="V556" s="153">
        <f>U556*23000</f>
        <v>61333.33333</v>
      </c>
      <c r="W556" s="21"/>
      <c r="X556" s="137" t="s">
        <v>1360</v>
      </c>
      <c r="Y556" s="43"/>
      <c r="Z556" s="43"/>
    </row>
    <row r="557" ht="24.75" customHeight="1">
      <c r="A557" s="33">
        <v>111.0</v>
      </c>
      <c r="B557" s="125" t="s">
        <v>1127</v>
      </c>
      <c r="C557" s="125" t="s">
        <v>1490</v>
      </c>
      <c r="D557" s="54"/>
      <c r="E557" s="36" t="s">
        <v>19</v>
      </c>
      <c r="F557" s="67" t="s">
        <v>1128</v>
      </c>
      <c r="G557" s="68">
        <v>3.0</v>
      </c>
      <c r="H557" s="39">
        <f>G557*40/60</f>
        <v>2</v>
      </c>
      <c r="I557" s="62" t="s">
        <v>1129</v>
      </c>
      <c r="J557" s="63">
        <v>3.0</v>
      </c>
      <c r="K557" s="39">
        <f t="shared" ref="K557:K558" si="739">J557*45/60</f>
        <v>2.25</v>
      </c>
      <c r="L557" s="37" t="s">
        <v>1130</v>
      </c>
      <c r="M557" s="38">
        <v>4.0</v>
      </c>
      <c r="N557" s="39">
        <f t="shared" ref="N557:N558" si="740">M557*40/60</f>
        <v>2.666666667</v>
      </c>
      <c r="O557" s="37" t="s">
        <v>1131</v>
      </c>
      <c r="P557" s="38">
        <v>4.0</v>
      </c>
      <c r="Q557" s="39">
        <f>P557*40/60</f>
        <v>2.666666667</v>
      </c>
      <c r="R557" s="37" t="s">
        <v>1132</v>
      </c>
      <c r="S557" s="38">
        <v>4.0</v>
      </c>
      <c r="T557" s="39">
        <f t="shared" ref="T557:T558" si="741">S557*40/60</f>
        <v>2.666666667</v>
      </c>
      <c r="U557" s="40">
        <f t="shared" ref="U557:U558" si="742">G557+J557+M557+P557+S557</f>
        <v>18</v>
      </c>
      <c r="V557" s="126">
        <f>U557+U558</f>
        <v>31</v>
      </c>
      <c r="W557" s="127">
        <f>H557+H558+K557+K558+N557+N558+Q557+Q558+T557+T558</f>
        <v>21.66666667</v>
      </c>
      <c r="X557" s="16"/>
      <c r="Y557" s="43"/>
      <c r="Z557" s="43"/>
    </row>
    <row r="558" ht="15.75" customHeight="1">
      <c r="A558" s="128"/>
      <c r="B558" s="128"/>
      <c r="C558" s="124"/>
      <c r="D558" s="58"/>
      <c r="E558" s="47" t="s">
        <v>25</v>
      </c>
      <c r="F558" s="64" t="s">
        <v>1133</v>
      </c>
      <c r="G558" s="65">
        <v>3.0</v>
      </c>
      <c r="H558" s="50">
        <f>G558*45/60</f>
        <v>2.25</v>
      </c>
      <c r="I558" s="64" t="s">
        <v>1134</v>
      </c>
      <c r="J558" s="65">
        <v>3.0</v>
      </c>
      <c r="K558" s="50">
        <f t="shared" si="739"/>
        <v>2.25</v>
      </c>
      <c r="L558" s="48" t="s">
        <v>1135</v>
      </c>
      <c r="M558" s="49">
        <v>2.0</v>
      </c>
      <c r="N558" s="50">
        <f t="shared" si="740"/>
        <v>1.333333333</v>
      </c>
      <c r="O558" s="64" t="s">
        <v>1136</v>
      </c>
      <c r="P558" s="65">
        <v>3.0</v>
      </c>
      <c r="Q558" s="50">
        <f>P558*45/60</f>
        <v>2.25</v>
      </c>
      <c r="R558" s="48" t="s">
        <v>1137</v>
      </c>
      <c r="S558" s="49">
        <v>2.0</v>
      </c>
      <c r="T558" s="50">
        <f t="shared" si="741"/>
        <v>1.333333333</v>
      </c>
      <c r="U558" s="51">
        <f t="shared" si="742"/>
        <v>13</v>
      </c>
      <c r="V558" s="124"/>
      <c r="W558" s="124"/>
      <c r="X558" s="77"/>
      <c r="Y558" s="43"/>
      <c r="Z558" s="43"/>
    </row>
    <row r="559" ht="15.75" customHeight="1">
      <c r="A559" s="128"/>
      <c r="B559" s="128"/>
      <c r="C559" s="129" t="s">
        <v>1351</v>
      </c>
      <c r="D559" s="130"/>
      <c r="E559" s="131"/>
      <c r="F559" s="132">
        <v>4.9</v>
      </c>
      <c r="G559" s="129"/>
      <c r="H559" s="133"/>
      <c r="I559" s="132">
        <v>9.5</v>
      </c>
      <c r="J559" s="129"/>
      <c r="K559" s="133"/>
      <c r="L559" s="132">
        <v>9.1</v>
      </c>
      <c r="M559" s="129"/>
      <c r="N559" s="133"/>
      <c r="O559" s="132">
        <v>10.4</v>
      </c>
      <c r="P559" s="129"/>
      <c r="Q559" s="133"/>
      <c r="R559" s="132">
        <v>9.1</v>
      </c>
      <c r="S559" s="129"/>
      <c r="T559" s="133"/>
      <c r="U559" s="134">
        <f t="shared" ref="U559:U560" si="743">(F559+I559+L559+O559+R559)*2</f>
        <v>86</v>
      </c>
      <c r="V559" s="135">
        <v>20000.0</v>
      </c>
      <c r="W559" s="136"/>
      <c r="X559" s="137" t="s">
        <v>1352</v>
      </c>
      <c r="Y559" s="43"/>
      <c r="Z559" s="43"/>
    </row>
    <row r="560" ht="15.75" customHeight="1">
      <c r="A560" s="128"/>
      <c r="B560" s="128"/>
      <c r="C560" s="138" t="s">
        <v>1353</v>
      </c>
      <c r="D560" s="139"/>
      <c r="E560" s="140"/>
      <c r="F560" s="141">
        <v>1.6</v>
      </c>
      <c r="G560" s="138"/>
      <c r="H560" s="142"/>
      <c r="I560" s="141">
        <v>1.6</v>
      </c>
      <c r="J560" s="138"/>
      <c r="K560" s="142"/>
      <c r="L560" s="141">
        <v>9.1</v>
      </c>
      <c r="M560" s="138"/>
      <c r="N560" s="142"/>
      <c r="O560" s="141">
        <v>3.1</v>
      </c>
      <c r="P560" s="138"/>
      <c r="Q560" s="142"/>
      <c r="R560" s="141">
        <v>9.1</v>
      </c>
      <c r="S560" s="138"/>
      <c r="T560" s="142"/>
      <c r="U560" s="143">
        <f t="shared" si="743"/>
        <v>49</v>
      </c>
      <c r="V560" s="144">
        <f>(U559+U560)*V559*4/100</f>
        <v>108000</v>
      </c>
      <c r="W560" s="145"/>
      <c r="X560" s="137" t="s">
        <v>1354</v>
      </c>
      <c r="Y560" s="43"/>
      <c r="Z560" s="43"/>
    </row>
    <row r="561" ht="15.75" customHeight="1">
      <c r="A561" s="124"/>
      <c r="B561" s="124"/>
      <c r="C561" s="146" t="s">
        <v>1355</v>
      </c>
      <c r="D561" s="147"/>
      <c r="E561" s="148"/>
      <c r="F561" s="149"/>
      <c r="G561" s="146"/>
      <c r="H561" s="150"/>
      <c r="I561" s="149"/>
      <c r="J561" s="146"/>
      <c r="K561" s="150"/>
      <c r="L561" s="149"/>
      <c r="M561" s="146"/>
      <c r="N561" s="150"/>
      <c r="O561" s="149"/>
      <c r="P561" s="146"/>
      <c r="Q561" s="150"/>
      <c r="R561" s="149"/>
      <c r="S561" s="146"/>
      <c r="T561" s="150"/>
      <c r="U561" s="152">
        <f>F561+I561+L561+O561+R561</f>
        <v>0</v>
      </c>
      <c r="V561" s="153">
        <f>U561*23000</f>
        <v>0</v>
      </c>
      <c r="W561" s="21"/>
      <c r="X561" s="16"/>
      <c r="Y561" s="43"/>
      <c r="Z561" s="43"/>
    </row>
    <row r="562" ht="24.75" customHeight="1">
      <c r="A562" s="33">
        <v>112.0</v>
      </c>
      <c r="B562" s="125" t="s">
        <v>1138</v>
      </c>
      <c r="C562" s="125" t="s">
        <v>1491</v>
      </c>
      <c r="D562" s="54"/>
      <c r="E562" s="36" t="s">
        <v>19</v>
      </c>
      <c r="F562" s="37"/>
      <c r="G562" s="38"/>
      <c r="H562" s="39">
        <f>G562*40/60</f>
        <v>0</v>
      </c>
      <c r="I562" s="62" t="s">
        <v>1139</v>
      </c>
      <c r="J562" s="63">
        <v>4.0</v>
      </c>
      <c r="K562" s="39">
        <f t="shared" ref="K562:K563" si="744">J562*45/60</f>
        <v>3</v>
      </c>
      <c r="L562" s="37" t="s">
        <v>1140</v>
      </c>
      <c r="M562" s="38">
        <v>3.0</v>
      </c>
      <c r="N562" s="39">
        <f t="shared" ref="N562:N563" si="745">M562*40/60</f>
        <v>2</v>
      </c>
      <c r="O562" s="62" t="s">
        <v>1141</v>
      </c>
      <c r="P562" s="63">
        <v>3.0</v>
      </c>
      <c r="Q562" s="39">
        <f>P562*45/60</f>
        <v>2.25</v>
      </c>
      <c r="R562" s="37" t="s">
        <v>1142</v>
      </c>
      <c r="S562" s="38">
        <v>3.0</v>
      </c>
      <c r="T562" s="39">
        <f t="shared" ref="T562:T563" si="746">S562*40/60</f>
        <v>2</v>
      </c>
      <c r="U562" s="40">
        <f t="shared" ref="U562:U563" si="747">G562+J562+M562+P562+S562</f>
        <v>13</v>
      </c>
      <c r="V562" s="126">
        <f>U562+U563</f>
        <v>28</v>
      </c>
      <c r="W562" s="127">
        <f>H562+H563+K562+K563+N562+N563+Q562+Q563+T562+T563</f>
        <v>19.66666667</v>
      </c>
      <c r="X562" s="16"/>
      <c r="Y562" s="43"/>
      <c r="Z562" s="43"/>
    </row>
    <row r="563" ht="15.75" customHeight="1">
      <c r="A563" s="128"/>
      <c r="B563" s="128"/>
      <c r="C563" s="124"/>
      <c r="D563" s="58"/>
      <c r="E563" s="47" t="s">
        <v>25</v>
      </c>
      <c r="F563" s="64" t="s">
        <v>1143</v>
      </c>
      <c r="G563" s="65">
        <v>2.0</v>
      </c>
      <c r="H563" s="90">
        <f>G563*45/60</f>
        <v>1.5</v>
      </c>
      <c r="I563" s="64" t="s">
        <v>1144</v>
      </c>
      <c r="J563" s="65">
        <v>3.0</v>
      </c>
      <c r="K563" s="50">
        <f t="shared" si="744"/>
        <v>2.25</v>
      </c>
      <c r="L563" s="48" t="s">
        <v>1145</v>
      </c>
      <c r="M563" s="49">
        <v>3.0</v>
      </c>
      <c r="N563" s="50">
        <f t="shared" si="745"/>
        <v>2</v>
      </c>
      <c r="O563" s="48" t="s">
        <v>1492</v>
      </c>
      <c r="P563" s="49">
        <v>4.0</v>
      </c>
      <c r="Q563" s="50">
        <f>P563*40/60</f>
        <v>2.666666667</v>
      </c>
      <c r="R563" s="48" t="s">
        <v>1147</v>
      </c>
      <c r="S563" s="49">
        <v>3.0</v>
      </c>
      <c r="T563" s="50">
        <f t="shared" si="746"/>
        <v>2</v>
      </c>
      <c r="U563" s="51">
        <f t="shared" si="747"/>
        <v>15</v>
      </c>
      <c r="V563" s="124"/>
      <c r="W563" s="164"/>
      <c r="X563" s="77"/>
      <c r="Y563" s="43"/>
      <c r="Z563" s="43"/>
    </row>
    <row r="564" ht="15.75" customHeight="1">
      <c r="A564" s="128"/>
      <c r="B564" s="128"/>
      <c r="C564" s="129" t="s">
        <v>1351</v>
      </c>
      <c r="D564" s="130"/>
      <c r="E564" s="131"/>
      <c r="F564" s="132"/>
      <c r="G564" s="129"/>
      <c r="H564" s="133"/>
      <c r="I564" s="132">
        <v>6.6</v>
      </c>
      <c r="J564" s="129"/>
      <c r="K564" s="133"/>
      <c r="L564" s="132">
        <v>7.8</v>
      </c>
      <c r="M564" s="129"/>
      <c r="N564" s="133"/>
      <c r="O564" s="132">
        <v>7.4</v>
      </c>
      <c r="P564" s="129"/>
      <c r="Q564" s="133"/>
      <c r="R564" s="160">
        <v>2.9</v>
      </c>
      <c r="S564" s="129"/>
      <c r="T564" s="133"/>
      <c r="U564" s="134">
        <f t="shared" ref="U564:U565" si="748">(F564+I564+L564+O564+R564)*2</f>
        <v>49.4</v>
      </c>
      <c r="V564" s="135">
        <v>20000.0</v>
      </c>
      <c r="W564" s="136"/>
      <c r="X564" s="137" t="s">
        <v>1352</v>
      </c>
      <c r="Y564" s="43"/>
      <c r="Z564" s="43"/>
    </row>
    <row r="565" ht="15.75" customHeight="1">
      <c r="A565" s="128"/>
      <c r="B565" s="128"/>
      <c r="C565" s="138" t="s">
        <v>1353</v>
      </c>
      <c r="D565" s="139"/>
      <c r="E565" s="140"/>
      <c r="F565" s="141">
        <v>12.4</v>
      </c>
      <c r="G565" s="138"/>
      <c r="H565" s="142"/>
      <c r="I565" s="141">
        <v>12.4</v>
      </c>
      <c r="J565" s="138"/>
      <c r="K565" s="142"/>
      <c r="L565" s="141">
        <v>1.0</v>
      </c>
      <c r="M565" s="138"/>
      <c r="N565" s="142"/>
      <c r="O565" s="141">
        <v>5.9</v>
      </c>
      <c r="P565" s="138"/>
      <c r="Q565" s="142"/>
      <c r="R565" s="141">
        <v>7.8</v>
      </c>
      <c r="S565" s="138"/>
      <c r="T565" s="142"/>
      <c r="U565" s="143">
        <f t="shared" si="748"/>
        <v>79</v>
      </c>
      <c r="V565" s="144">
        <f>(U564+U565)*V564*4/100</f>
        <v>102720</v>
      </c>
      <c r="W565" s="145"/>
      <c r="X565" s="137" t="s">
        <v>1354</v>
      </c>
      <c r="Y565" s="43"/>
      <c r="Z565" s="43"/>
    </row>
    <row r="566" ht="15.75" customHeight="1">
      <c r="A566" s="124"/>
      <c r="B566" s="124"/>
      <c r="C566" s="146" t="s">
        <v>1355</v>
      </c>
      <c r="D566" s="147"/>
      <c r="E566" s="148"/>
      <c r="F566" s="149">
        <f>2*45/60</f>
        <v>1.5</v>
      </c>
      <c r="G566" s="146"/>
      <c r="H566" s="150"/>
      <c r="I566" s="149">
        <f>3*45/60</f>
        <v>2.25</v>
      </c>
      <c r="J566" s="146"/>
      <c r="K566" s="150"/>
      <c r="L566" s="149"/>
      <c r="M566" s="146"/>
      <c r="N566" s="150"/>
      <c r="O566" s="149"/>
      <c r="P566" s="146"/>
      <c r="Q566" s="150"/>
      <c r="R566" s="149"/>
      <c r="S566" s="146"/>
      <c r="T566" s="150"/>
      <c r="U566" s="152">
        <f>F566+I566+L566+O566+R566</f>
        <v>3.75</v>
      </c>
      <c r="V566" s="153">
        <f>U566*23000</f>
        <v>86250</v>
      </c>
      <c r="W566" s="21"/>
      <c r="X566" s="137" t="s">
        <v>1360</v>
      </c>
      <c r="Y566" s="43"/>
      <c r="Z566" s="43"/>
    </row>
    <row r="567" ht="24.75" customHeight="1">
      <c r="A567" s="33">
        <v>113.0</v>
      </c>
      <c r="B567" s="125" t="s">
        <v>1148</v>
      </c>
      <c r="C567" s="125" t="s">
        <v>1493</v>
      </c>
      <c r="D567" s="35" t="s">
        <v>18</v>
      </c>
      <c r="E567" s="36" t="s">
        <v>19</v>
      </c>
      <c r="F567" s="37"/>
      <c r="G567" s="38"/>
      <c r="H567" s="39">
        <f t="shared" ref="H567:H568" si="749">G567*40/60</f>
        <v>0</v>
      </c>
      <c r="I567" s="62" t="s">
        <v>1149</v>
      </c>
      <c r="J567" s="63">
        <v>3.0</v>
      </c>
      <c r="K567" s="91">
        <f>J567*45/60</f>
        <v>2.25</v>
      </c>
      <c r="L567" s="81" t="s">
        <v>67</v>
      </c>
      <c r="M567" s="38"/>
      <c r="N567" s="39">
        <f>M567*45/60</f>
        <v>0</v>
      </c>
      <c r="O567" s="37" t="s">
        <v>1150</v>
      </c>
      <c r="P567" s="38">
        <v>3.0</v>
      </c>
      <c r="Q567" s="39">
        <f t="shared" ref="Q567:Q568" si="750">P567*40/60</f>
        <v>2</v>
      </c>
      <c r="R567" s="37" t="s">
        <v>1151</v>
      </c>
      <c r="S567" s="38">
        <v>3.0</v>
      </c>
      <c r="T567" s="39">
        <f>S567*40/60</f>
        <v>2</v>
      </c>
      <c r="U567" s="40">
        <f t="shared" ref="U567:U568" si="751">G567+J567+M567+P567+S567</f>
        <v>9</v>
      </c>
      <c r="V567" s="126">
        <f>U567+U568</f>
        <v>28</v>
      </c>
      <c r="W567" s="127">
        <f>H567+H568+K567+K568+N567+N568+Q567+Q568+T567+T568</f>
        <v>19.25</v>
      </c>
      <c r="X567" s="16"/>
      <c r="Y567" s="43"/>
      <c r="Z567" s="43"/>
    </row>
    <row r="568" ht="15.75" customHeight="1">
      <c r="A568" s="128"/>
      <c r="B568" s="128"/>
      <c r="C568" s="124"/>
      <c r="D568" s="46">
        <v>1995.0</v>
      </c>
      <c r="E568" s="47" t="s">
        <v>25</v>
      </c>
      <c r="F568" s="48" t="s">
        <v>1152</v>
      </c>
      <c r="G568" s="49">
        <v>3.0</v>
      </c>
      <c r="H568" s="50">
        <f t="shared" si="749"/>
        <v>2</v>
      </c>
      <c r="I568" s="48" t="s">
        <v>1153</v>
      </c>
      <c r="J568" s="49">
        <v>4.0</v>
      </c>
      <c r="K568" s="50">
        <f>J568*40/60</f>
        <v>2.666666667</v>
      </c>
      <c r="L568" s="48" t="s">
        <v>1154</v>
      </c>
      <c r="M568" s="49">
        <v>4.0</v>
      </c>
      <c r="N568" s="50">
        <f>M568*40/60</f>
        <v>2.666666667</v>
      </c>
      <c r="O568" s="48" t="s">
        <v>1155</v>
      </c>
      <c r="P568" s="49">
        <v>4.0</v>
      </c>
      <c r="Q568" s="50">
        <f t="shared" si="750"/>
        <v>2.666666667</v>
      </c>
      <c r="R568" s="64" t="s">
        <v>1156</v>
      </c>
      <c r="S568" s="65">
        <v>4.0</v>
      </c>
      <c r="T568" s="50">
        <f>S568*45/60</f>
        <v>3</v>
      </c>
      <c r="U568" s="51">
        <f t="shared" si="751"/>
        <v>19</v>
      </c>
      <c r="V568" s="124"/>
      <c r="W568" s="124"/>
      <c r="X568" s="77"/>
      <c r="Y568" s="43"/>
      <c r="Z568" s="43"/>
    </row>
    <row r="569" ht="15.75" customHeight="1">
      <c r="A569" s="128"/>
      <c r="B569" s="128"/>
      <c r="C569" s="129" t="s">
        <v>1351</v>
      </c>
      <c r="D569" s="130"/>
      <c r="E569" s="131"/>
      <c r="F569" s="132"/>
      <c r="G569" s="129"/>
      <c r="H569" s="133"/>
      <c r="I569" s="132">
        <v>5.9</v>
      </c>
      <c r="J569" s="129"/>
      <c r="K569" s="133"/>
      <c r="L569" s="132"/>
      <c r="M569" s="129"/>
      <c r="N569" s="133"/>
      <c r="O569" s="132">
        <v>3.7</v>
      </c>
      <c r="P569" s="129"/>
      <c r="Q569" s="133"/>
      <c r="R569" s="132">
        <v>3.7</v>
      </c>
      <c r="S569" s="129"/>
      <c r="T569" s="133"/>
      <c r="U569" s="134">
        <f t="shared" ref="U569:U570" si="752">(F569+I569+L569+O569+R569)*2</f>
        <v>26.6</v>
      </c>
      <c r="V569" s="135">
        <v>20000.0</v>
      </c>
      <c r="W569" s="136"/>
      <c r="X569" s="137" t="s">
        <v>1352</v>
      </c>
      <c r="Y569" s="43"/>
      <c r="Z569" s="43"/>
    </row>
    <row r="570" ht="15.75" customHeight="1">
      <c r="A570" s="128"/>
      <c r="B570" s="128"/>
      <c r="C570" s="138" t="s">
        <v>1353</v>
      </c>
      <c r="D570" s="139"/>
      <c r="E570" s="140"/>
      <c r="F570" s="141">
        <v>3.7</v>
      </c>
      <c r="G570" s="138"/>
      <c r="H570" s="142"/>
      <c r="I570" s="141">
        <v>3.7</v>
      </c>
      <c r="J570" s="138"/>
      <c r="K570" s="142"/>
      <c r="L570" s="141">
        <v>3.7</v>
      </c>
      <c r="M570" s="138"/>
      <c r="N570" s="142"/>
      <c r="O570" s="163">
        <v>3.7</v>
      </c>
      <c r="P570" s="165"/>
      <c r="Q570" s="166"/>
      <c r="R570" s="163">
        <v>17.5</v>
      </c>
      <c r="S570" s="138"/>
      <c r="T570" s="142"/>
      <c r="U570" s="143">
        <f t="shared" si="752"/>
        <v>64.6</v>
      </c>
      <c r="V570" s="144">
        <f>(U569+U570)*V569*4/100</f>
        <v>72960</v>
      </c>
      <c r="W570" s="145"/>
      <c r="X570" s="137" t="s">
        <v>1354</v>
      </c>
      <c r="Y570" s="43"/>
      <c r="Z570" s="43"/>
    </row>
    <row r="571" ht="15.75" customHeight="1">
      <c r="A571" s="124"/>
      <c r="B571" s="124"/>
      <c r="C571" s="146" t="s">
        <v>1355</v>
      </c>
      <c r="D571" s="147"/>
      <c r="E571" s="148"/>
      <c r="F571" s="149"/>
      <c r="G571" s="146"/>
      <c r="H571" s="150"/>
      <c r="I571" s="149"/>
      <c r="J571" s="146"/>
      <c r="K571" s="150"/>
      <c r="L571" s="149"/>
      <c r="M571" s="146"/>
      <c r="N571" s="150"/>
      <c r="O571" s="149"/>
      <c r="P571" s="146"/>
      <c r="Q571" s="150"/>
      <c r="R571" s="149">
        <f>4*45/60</f>
        <v>3</v>
      </c>
      <c r="S571" s="146"/>
      <c r="T571" s="150"/>
      <c r="U571" s="152">
        <f>F571+I571+L571+O571+R571</f>
        <v>3</v>
      </c>
      <c r="V571" s="153">
        <f>U571*23000</f>
        <v>69000</v>
      </c>
      <c r="W571" s="21"/>
      <c r="X571" s="137" t="s">
        <v>1360</v>
      </c>
      <c r="Y571" s="43"/>
      <c r="Z571" s="43"/>
    </row>
    <row r="572" ht="24.75" customHeight="1">
      <c r="A572" s="169">
        <v>114.0</v>
      </c>
      <c r="B572" s="125" t="s">
        <v>1157</v>
      </c>
      <c r="C572" s="125" t="s">
        <v>1493</v>
      </c>
      <c r="D572" s="35" t="s">
        <v>18</v>
      </c>
      <c r="E572" s="36" t="s">
        <v>19</v>
      </c>
      <c r="F572" s="37" t="s">
        <v>1158</v>
      </c>
      <c r="G572" s="38">
        <v>3.0</v>
      </c>
      <c r="H572" s="39">
        <f t="shared" ref="H572:H573" si="753">G572*40/60</f>
        <v>2</v>
      </c>
      <c r="I572" s="37" t="s">
        <v>1159</v>
      </c>
      <c r="J572" s="38">
        <v>4.0</v>
      </c>
      <c r="K572" s="39">
        <f t="shared" ref="K572:K573" si="754">J572*40/60</f>
        <v>2.666666667</v>
      </c>
      <c r="L572" s="37" t="s">
        <v>1160</v>
      </c>
      <c r="M572" s="38">
        <v>4.0</v>
      </c>
      <c r="N572" s="39">
        <f t="shared" ref="N572:N573" si="755">M572*40/60</f>
        <v>2.666666667</v>
      </c>
      <c r="O572" s="37" t="s">
        <v>1161</v>
      </c>
      <c r="P572" s="38">
        <v>4.0</v>
      </c>
      <c r="Q572" s="39">
        <f t="shared" ref="Q572:Q573" si="756">P572*40/60</f>
        <v>2.666666667</v>
      </c>
      <c r="R572" s="37" t="s">
        <v>1162</v>
      </c>
      <c r="S572" s="38">
        <v>4.0</v>
      </c>
      <c r="T572" s="39">
        <f t="shared" ref="T572:T573" si="757">S572*40/60</f>
        <v>2.666666667</v>
      </c>
      <c r="U572" s="40">
        <f t="shared" ref="U572:U573" si="758">G572+J572+M572+P572+S572</f>
        <v>19</v>
      </c>
      <c r="V572" s="126">
        <f>U572+U573</f>
        <v>37</v>
      </c>
      <c r="W572" s="127">
        <f>H572+H573+K572+K573+N572+N573+Q572+Q573+T572+T573</f>
        <v>24.66666667</v>
      </c>
      <c r="X572" s="16"/>
      <c r="Y572" s="43"/>
      <c r="Z572" s="43"/>
    </row>
    <row r="573" ht="15.75" customHeight="1">
      <c r="A573" s="128"/>
      <c r="B573" s="128"/>
      <c r="C573" s="124"/>
      <c r="D573" s="46">
        <v>1997.0</v>
      </c>
      <c r="E573" s="47" t="s">
        <v>25</v>
      </c>
      <c r="F573" s="48" t="s">
        <v>1163</v>
      </c>
      <c r="G573" s="49">
        <v>4.0</v>
      </c>
      <c r="H573" s="50">
        <f t="shared" si="753"/>
        <v>2.666666667</v>
      </c>
      <c r="I573" s="48" t="s">
        <v>1164</v>
      </c>
      <c r="J573" s="49">
        <v>4.0</v>
      </c>
      <c r="K573" s="50">
        <f t="shared" si="754"/>
        <v>2.666666667</v>
      </c>
      <c r="L573" s="48" t="s">
        <v>1165</v>
      </c>
      <c r="M573" s="49">
        <v>3.0</v>
      </c>
      <c r="N573" s="50">
        <f t="shared" si="755"/>
        <v>2</v>
      </c>
      <c r="O573" s="48" t="s">
        <v>1166</v>
      </c>
      <c r="P573" s="49">
        <v>4.0</v>
      </c>
      <c r="Q573" s="50">
        <f t="shared" si="756"/>
        <v>2.666666667</v>
      </c>
      <c r="R573" s="48" t="s">
        <v>1167</v>
      </c>
      <c r="S573" s="49">
        <v>3.0</v>
      </c>
      <c r="T573" s="50">
        <f t="shared" si="757"/>
        <v>2</v>
      </c>
      <c r="U573" s="51">
        <f t="shared" si="758"/>
        <v>18</v>
      </c>
      <c r="V573" s="124"/>
      <c r="W573" s="124"/>
      <c r="X573" s="77"/>
      <c r="Y573" s="43"/>
      <c r="Z573" s="43"/>
    </row>
    <row r="574" ht="15.75" customHeight="1">
      <c r="A574" s="128"/>
      <c r="B574" s="128"/>
      <c r="C574" s="129" t="s">
        <v>1351</v>
      </c>
      <c r="D574" s="130"/>
      <c r="E574" s="131"/>
      <c r="F574" s="132">
        <v>7.5</v>
      </c>
      <c r="G574" s="129"/>
      <c r="H574" s="133"/>
      <c r="I574" s="132">
        <v>7.4</v>
      </c>
      <c r="J574" s="129"/>
      <c r="K574" s="133"/>
      <c r="L574" s="132">
        <v>7.4</v>
      </c>
      <c r="M574" s="129"/>
      <c r="N574" s="133"/>
      <c r="O574" s="132">
        <v>4.5</v>
      </c>
      <c r="P574" s="129"/>
      <c r="Q574" s="133"/>
      <c r="R574" s="132">
        <v>7.5</v>
      </c>
      <c r="S574" s="129"/>
      <c r="T574" s="133"/>
      <c r="U574" s="134">
        <f t="shared" ref="U574:U575" si="759">(F574+I574+L574+O574+R574)*2</f>
        <v>68.6</v>
      </c>
      <c r="V574" s="135">
        <v>20000.0</v>
      </c>
      <c r="W574" s="136"/>
      <c r="X574" s="137" t="s">
        <v>1352</v>
      </c>
      <c r="Y574" s="43"/>
      <c r="Z574" s="43"/>
    </row>
    <row r="575" ht="15.75" customHeight="1">
      <c r="A575" s="128"/>
      <c r="B575" s="128"/>
      <c r="C575" s="138" t="s">
        <v>1353</v>
      </c>
      <c r="D575" s="139"/>
      <c r="E575" s="140"/>
      <c r="F575" s="141">
        <v>7.5</v>
      </c>
      <c r="G575" s="138"/>
      <c r="H575" s="142"/>
      <c r="I575" s="141">
        <v>7.4</v>
      </c>
      <c r="J575" s="138"/>
      <c r="K575" s="142"/>
      <c r="L575" s="141">
        <v>7.4</v>
      </c>
      <c r="M575" s="138"/>
      <c r="N575" s="142"/>
      <c r="O575" s="141">
        <v>5.9</v>
      </c>
      <c r="P575" s="138"/>
      <c r="Q575" s="142"/>
      <c r="R575" s="141">
        <v>7.5</v>
      </c>
      <c r="S575" s="138"/>
      <c r="T575" s="142"/>
      <c r="U575" s="143">
        <f t="shared" si="759"/>
        <v>71.4</v>
      </c>
      <c r="V575" s="144">
        <f>(U574+U575)*V574*4/100</f>
        <v>112000</v>
      </c>
      <c r="W575" s="145"/>
      <c r="X575" s="137" t="s">
        <v>1354</v>
      </c>
      <c r="Y575" s="43"/>
      <c r="Z575" s="43"/>
    </row>
    <row r="576" ht="15.75" customHeight="1">
      <c r="A576" s="124"/>
      <c r="B576" s="124"/>
      <c r="C576" s="146" t="s">
        <v>1355</v>
      </c>
      <c r="D576" s="147"/>
      <c r="E576" s="148"/>
      <c r="F576" s="149"/>
      <c r="G576" s="146"/>
      <c r="H576" s="150"/>
      <c r="I576" s="149"/>
      <c r="J576" s="146"/>
      <c r="K576" s="150"/>
      <c r="L576" s="149"/>
      <c r="M576" s="146"/>
      <c r="N576" s="150"/>
      <c r="O576" s="149"/>
      <c r="P576" s="146"/>
      <c r="Q576" s="150"/>
      <c r="R576" s="149"/>
      <c r="S576" s="146"/>
      <c r="T576" s="150"/>
      <c r="U576" s="152">
        <f>F576+I576+L576+O576+R576</f>
        <v>0</v>
      </c>
      <c r="V576" s="153">
        <f>U576*23000</f>
        <v>0</v>
      </c>
      <c r="W576" s="21"/>
      <c r="X576" s="16"/>
      <c r="Y576" s="43"/>
      <c r="Z576" s="43"/>
    </row>
    <row r="577" ht="24.75" customHeight="1">
      <c r="A577" s="33">
        <v>115.0</v>
      </c>
      <c r="B577" s="125" t="s">
        <v>1168</v>
      </c>
      <c r="C577" s="125" t="s">
        <v>1494</v>
      </c>
      <c r="D577" s="54"/>
      <c r="E577" s="36" t="s">
        <v>19</v>
      </c>
      <c r="F577" s="37"/>
      <c r="G577" s="68"/>
      <c r="H577" s="39">
        <f t="shared" ref="H577:H578" si="760">G577*40/60</f>
        <v>0</v>
      </c>
      <c r="I577" s="37" t="s">
        <v>1169</v>
      </c>
      <c r="J577" s="38">
        <v>4.0</v>
      </c>
      <c r="K577" s="39">
        <f t="shared" ref="K577:K578" si="761">J577*40/60</f>
        <v>2.666666667</v>
      </c>
      <c r="L577" s="37" t="s">
        <v>1170</v>
      </c>
      <c r="M577" s="38">
        <v>4.0</v>
      </c>
      <c r="N577" s="39">
        <f t="shared" ref="N577:N578" si="762">M577*40/60</f>
        <v>2.666666667</v>
      </c>
      <c r="O577" s="37" t="s">
        <v>1171</v>
      </c>
      <c r="P577" s="38">
        <v>4.0</v>
      </c>
      <c r="Q577" s="39">
        <f t="shared" ref="Q577:Q578" si="763">P577*40/60</f>
        <v>2.666666667</v>
      </c>
      <c r="R577" s="37" t="s">
        <v>1172</v>
      </c>
      <c r="S577" s="38">
        <v>4.0</v>
      </c>
      <c r="T577" s="39">
        <f t="shared" ref="T577:T578" si="764">S577*40/60</f>
        <v>2.666666667</v>
      </c>
      <c r="U577" s="40">
        <f t="shared" ref="U577:U578" si="765">G577+J577+M577+P577+S577</f>
        <v>16</v>
      </c>
      <c r="V577" s="126">
        <f>U577+U578</f>
        <v>34</v>
      </c>
      <c r="W577" s="127">
        <f>H577+H578+K577+K578+N577+N578+Q577+Q578+T577+T578</f>
        <v>22.66666667</v>
      </c>
      <c r="X577" s="16"/>
      <c r="Y577" s="43"/>
      <c r="Z577" s="43"/>
    </row>
    <row r="578" ht="15.75" customHeight="1">
      <c r="A578" s="128"/>
      <c r="B578" s="128"/>
      <c r="C578" s="124"/>
      <c r="D578" s="58"/>
      <c r="E578" s="47" t="s">
        <v>25</v>
      </c>
      <c r="F578" s="48" t="s">
        <v>1173</v>
      </c>
      <c r="G578" s="49">
        <v>4.0</v>
      </c>
      <c r="H578" s="50">
        <f t="shared" si="760"/>
        <v>2.666666667</v>
      </c>
      <c r="I578" s="48" t="s">
        <v>1174</v>
      </c>
      <c r="J578" s="49">
        <v>3.0</v>
      </c>
      <c r="K578" s="50">
        <f t="shared" si="761"/>
        <v>2</v>
      </c>
      <c r="L578" s="48" t="s">
        <v>1175</v>
      </c>
      <c r="M578" s="49">
        <v>4.0</v>
      </c>
      <c r="N578" s="50">
        <f t="shared" si="762"/>
        <v>2.666666667</v>
      </c>
      <c r="O578" s="48" t="s">
        <v>1176</v>
      </c>
      <c r="P578" s="49">
        <v>3.0</v>
      </c>
      <c r="Q578" s="50">
        <f t="shared" si="763"/>
        <v>2</v>
      </c>
      <c r="R578" s="48" t="s">
        <v>1177</v>
      </c>
      <c r="S578" s="49">
        <v>4.0</v>
      </c>
      <c r="T578" s="50">
        <f t="shared" si="764"/>
        <v>2.666666667</v>
      </c>
      <c r="U578" s="51">
        <f t="shared" si="765"/>
        <v>18</v>
      </c>
      <c r="V578" s="124"/>
      <c r="W578" s="124"/>
      <c r="X578" s="77"/>
      <c r="Y578" s="43"/>
      <c r="Z578" s="43"/>
    </row>
    <row r="579" ht="15.75" customHeight="1">
      <c r="A579" s="128"/>
      <c r="B579" s="128"/>
      <c r="C579" s="129" t="s">
        <v>1351</v>
      </c>
      <c r="D579" s="130"/>
      <c r="E579" s="131"/>
      <c r="F579" s="132"/>
      <c r="G579" s="129"/>
      <c r="H579" s="133"/>
      <c r="I579" s="132">
        <v>15.5</v>
      </c>
      <c r="J579" s="129"/>
      <c r="K579" s="133"/>
      <c r="L579" s="132">
        <v>15.5</v>
      </c>
      <c r="M579" s="129"/>
      <c r="N579" s="133"/>
      <c r="O579" s="132">
        <v>15.5</v>
      </c>
      <c r="P579" s="129"/>
      <c r="Q579" s="133"/>
      <c r="R579" s="132">
        <v>15.5</v>
      </c>
      <c r="S579" s="129"/>
      <c r="T579" s="133"/>
      <c r="U579" s="134">
        <f t="shared" ref="U579:U580" si="766">(F579+I579+L579+O579+R579)*2</f>
        <v>124</v>
      </c>
      <c r="V579" s="135">
        <v>20000.0</v>
      </c>
      <c r="W579" s="136"/>
      <c r="X579" s="137" t="s">
        <v>1352</v>
      </c>
      <c r="Y579" s="43"/>
      <c r="Z579" s="43"/>
    </row>
    <row r="580" ht="15.75" customHeight="1">
      <c r="A580" s="128"/>
      <c r="B580" s="128"/>
      <c r="C580" s="138" t="s">
        <v>1353</v>
      </c>
      <c r="D580" s="139"/>
      <c r="E580" s="140"/>
      <c r="F580" s="141">
        <v>13.1</v>
      </c>
      <c r="G580" s="138"/>
      <c r="H580" s="142"/>
      <c r="I580" s="141">
        <v>13.1</v>
      </c>
      <c r="J580" s="138"/>
      <c r="K580" s="142"/>
      <c r="L580" s="141">
        <v>4.3</v>
      </c>
      <c r="M580" s="138"/>
      <c r="N580" s="142"/>
      <c r="O580" s="141">
        <v>4.3</v>
      </c>
      <c r="P580" s="138"/>
      <c r="Q580" s="142"/>
      <c r="R580" s="141">
        <v>4.3</v>
      </c>
      <c r="S580" s="138"/>
      <c r="T580" s="142"/>
      <c r="U580" s="143">
        <f t="shared" si="766"/>
        <v>78.2</v>
      </c>
      <c r="V580" s="144">
        <f>(U579+U580)*V579*4/100</f>
        <v>161760</v>
      </c>
      <c r="W580" s="145"/>
      <c r="X580" s="137" t="s">
        <v>1354</v>
      </c>
      <c r="Y580" s="43"/>
      <c r="Z580" s="43"/>
    </row>
    <row r="581" ht="15.75" customHeight="1">
      <c r="A581" s="124"/>
      <c r="B581" s="124"/>
      <c r="C581" s="146" t="s">
        <v>1355</v>
      </c>
      <c r="D581" s="147"/>
      <c r="E581" s="148"/>
      <c r="F581" s="155">
        <f>4*40/60</f>
        <v>2.666666667</v>
      </c>
      <c r="G581" s="146"/>
      <c r="H581" s="150"/>
      <c r="I581" s="155">
        <f>7*40/60</f>
        <v>4.666666667</v>
      </c>
      <c r="J581" s="146"/>
      <c r="K581" s="150"/>
      <c r="L581" s="155">
        <f>4*40/60</f>
        <v>2.666666667</v>
      </c>
      <c r="M581" s="146"/>
      <c r="N581" s="150"/>
      <c r="O581" s="155">
        <f>4*40/60</f>
        <v>2.666666667</v>
      </c>
      <c r="P581" s="146"/>
      <c r="Q581" s="150"/>
      <c r="R581" s="155">
        <f>4*40/60</f>
        <v>2.666666667</v>
      </c>
      <c r="S581" s="146"/>
      <c r="T581" s="150"/>
      <c r="U581" s="156">
        <f>F581+I581+L581+O581+R581</f>
        <v>15.33333333</v>
      </c>
      <c r="V581" s="153">
        <f>U581*23000</f>
        <v>352666.6667</v>
      </c>
      <c r="W581" s="21"/>
      <c r="X581" s="137" t="s">
        <v>1360</v>
      </c>
      <c r="Y581" s="43"/>
      <c r="Z581" s="43"/>
    </row>
    <row r="582" ht="24.75" customHeight="1">
      <c r="A582" s="169">
        <v>116.0</v>
      </c>
      <c r="B582" s="125" t="s">
        <v>1178</v>
      </c>
      <c r="C582" s="125" t="s">
        <v>1495</v>
      </c>
      <c r="D582" s="54"/>
      <c r="E582" s="36" t="s">
        <v>19</v>
      </c>
      <c r="F582" s="37" t="s">
        <v>1179</v>
      </c>
      <c r="G582" s="38">
        <v>3.0</v>
      </c>
      <c r="H582" s="39">
        <f t="shared" ref="H582:H583" si="767">G582*40/60</f>
        <v>2</v>
      </c>
      <c r="I582" s="37" t="s">
        <v>1180</v>
      </c>
      <c r="J582" s="38">
        <v>4.0</v>
      </c>
      <c r="K582" s="39">
        <f t="shared" ref="K582:K583" si="768">J582*40/60</f>
        <v>2.666666667</v>
      </c>
      <c r="L582" s="37" t="s">
        <v>1181</v>
      </c>
      <c r="M582" s="38">
        <v>4.0</v>
      </c>
      <c r="N582" s="39">
        <f t="shared" ref="N582:N583" si="769">M582*40/60</f>
        <v>2.666666667</v>
      </c>
      <c r="O582" s="37" t="s">
        <v>1182</v>
      </c>
      <c r="P582" s="68">
        <v>4.0</v>
      </c>
      <c r="Q582" s="39">
        <f t="shared" ref="Q582:Q583" si="770">P582*40/60</f>
        <v>2.666666667</v>
      </c>
      <c r="R582" s="37" t="s">
        <v>1183</v>
      </c>
      <c r="S582" s="38">
        <v>4.0</v>
      </c>
      <c r="T582" s="39">
        <f t="shared" ref="T582:T583" si="771">S582*40/60</f>
        <v>2.666666667</v>
      </c>
      <c r="U582" s="40">
        <f t="shared" ref="U582:U583" si="772">G582+J582+M582+P582+S582</f>
        <v>19</v>
      </c>
      <c r="V582" s="126">
        <f>U582+U583</f>
        <v>36</v>
      </c>
      <c r="W582" s="127">
        <f>H582+H583+K582+K583+N582+N583+Q582+Q583+T582+T583</f>
        <v>24</v>
      </c>
      <c r="X582" s="74" t="s">
        <v>178</v>
      </c>
      <c r="Y582" s="43"/>
      <c r="Z582" s="43"/>
    </row>
    <row r="583" ht="15.75" customHeight="1">
      <c r="A583" s="128"/>
      <c r="B583" s="128"/>
      <c r="C583" s="124"/>
      <c r="D583" s="58"/>
      <c r="E583" s="47" t="s">
        <v>25</v>
      </c>
      <c r="F583" s="48" t="s">
        <v>1184</v>
      </c>
      <c r="G583" s="49">
        <v>4.0</v>
      </c>
      <c r="H583" s="50">
        <f t="shared" si="767"/>
        <v>2.666666667</v>
      </c>
      <c r="I583" s="48" t="s">
        <v>1185</v>
      </c>
      <c r="J583" s="49">
        <v>3.0</v>
      </c>
      <c r="K583" s="50">
        <f t="shared" si="768"/>
        <v>2</v>
      </c>
      <c r="L583" s="48" t="s">
        <v>1186</v>
      </c>
      <c r="M583" s="49">
        <v>3.0</v>
      </c>
      <c r="N583" s="50">
        <f t="shared" si="769"/>
        <v>2</v>
      </c>
      <c r="O583" s="48" t="s">
        <v>1187</v>
      </c>
      <c r="P583" s="49">
        <v>3.0</v>
      </c>
      <c r="Q583" s="50">
        <f t="shared" si="770"/>
        <v>2</v>
      </c>
      <c r="R583" s="48" t="s">
        <v>1188</v>
      </c>
      <c r="S583" s="49">
        <v>4.0</v>
      </c>
      <c r="T583" s="50">
        <f t="shared" si="771"/>
        <v>2.666666667</v>
      </c>
      <c r="U583" s="51">
        <f t="shared" si="772"/>
        <v>17</v>
      </c>
      <c r="V583" s="124"/>
      <c r="W583" s="124"/>
      <c r="X583" s="16"/>
      <c r="Y583" s="43"/>
      <c r="Z583" s="43"/>
    </row>
    <row r="584" ht="15.75" customHeight="1">
      <c r="A584" s="128"/>
      <c r="B584" s="128"/>
      <c r="C584" s="129" t="s">
        <v>1351</v>
      </c>
      <c r="D584" s="130"/>
      <c r="E584" s="131"/>
      <c r="F584" s="132">
        <v>18.2</v>
      </c>
      <c r="G584" s="129"/>
      <c r="H584" s="133"/>
      <c r="I584" s="132">
        <v>15.4</v>
      </c>
      <c r="J584" s="129"/>
      <c r="K584" s="133"/>
      <c r="L584" s="132">
        <v>18.2</v>
      </c>
      <c r="M584" s="129"/>
      <c r="N584" s="133"/>
      <c r="O584" s="132">
        <v>12.6</v>
      </c>
      <c r="P584" s="129"/>
      <c r="Q584" s="133"/>
      <c r="R584" s="132">
        <v>18.2</v>
      </c>
      <c r="S584" s="129"/>
      <c r="T584" s="133"/>
      <c r="U584" s="134">
        <f t="shared" ref="U584:U585" si="773">(F584+I584+L584+O584+R584)*2</f>
        <v>165.2</v>
      </c>
      <c r="V584" s="135">
        <v>20000.0</v>
      </c>
      <c r="W584" s="136"/>
      <c r="X584" s="137" t="s">
        <v>1352</v>
      </c>
      <c r="Y584" s="43"/>
      <c r="Z584" s="43"/>
    </row>
    <row r="585" ht="15.75" customHeight="1">
      <c r="A585" s="128"/>
      <c r="B585" s="128"/>
      <c r="C585" s="138" t="s">
        <v>1353</v>
      </c>
      <c r="D585" s="139"/>
      <c r="E585" s="140"/>
      <c r="F585" s="141">
        <v>11.6</v>
      </c>
      <c r="G585" s="138"/>
      <c r="H585" s="142"/>
      <c r="I585" s="141">
        <v>15.4</v>
      </c>
      <c r="J585" s="138"/>
      <c r="K585" s="142"/>
      <c r="L585" s="141">
        <v>11.6</v>
      </c>
      <c r="M585" s="138"/>
      <c r="N585" s="142"/>
      <c r="O585" s="141">
        <v>12.6</v>
      </c>
      <c r="P585" s="138"/>
      <c r="Q585" s="142"/>
      <c r="R585" s="141">
        <v>12.1</v>
      </c>
      <c r="S585" s="138"/>
      <c r="T585" s="142"/>
      <c r="U585" s="143">
        <f t="shared" si="773"/>
        <v>126.6</v>
      </c>
      <c r="V585" s="144">
        <f>(U584+U585)*V584*4/100</f>
        <v>233440</v>
      </c>
      <c r="W585" s="145"/>
      <c r="X585" s="137" t="s">
        <v>1354</v>
      </c>
      <c r="Y585" s="43"/>
      <c r="Z585" s="43"/>
    </row>
    <row r="586" ht="15.75" customHeight="1">
      <c r="A586" s="124"/>
      <c r="B586" s="124"/>
      <c r="C586" s="146" t="s">
        <v>1355</v>
      </c>
      <c r="D586" s="147"/>
      <c r="E586" s="148"/>
      <c r="F586" s="149">
        <v>2.0</v>
      </c>
      <c r="G586" s="146"/>
      <c r="H586" s="150"/>
      <c r="I586" s="155">
        <f>7*40/60</f>
        <v>4.666666667</v>
      </c>
      <c r="J586" s="146"/>
      <c r="K586" s="150"/>
      <c r="L586" s="155">
        <f>4*40/60</f>
        <v>2.666666667</v>
      </c>
      <c r="M586" s="146"/>
      <c r="N586" s="150"/>
      <c r="O586" s="155">
        <f>7*40/60</f>
        <v>4.666666667</v>
      </c>
      <c r="P586" s="146"/>
      <c r="Q586" s="150"/>
      <c r="R586" s="155">
        <f>8*40/60</f>
        <v>5.333333333</v>
      </c>
      <c r="S586" s="146"/>
      <c r="T586" s="150"/>
      <c r="U586" s="156">
        <f>F586+I586+L586+O586+R586</f>
        <v>19.33333333</v>
      </c>
      <c r="V586" s="153">
        <f>U586*23000</f>
        <v>444666.6667</v>
      </c>
      <c r="W586" s="21"/>
      <c r="X586" s="137" t="s">
        <v>1360</v>
      </c>
      <c r="Y586" s="43"/>
      <c r="Z586" s="43"/>
    </row>
    <row r="587" ht="24.75" customHeight="1">
      <c r="A587" s="33">
        <v>117.0</v>
      </c>
      <c r="B587" s="170" t="s">
        <v>1496</v>
      </c>
      <c r="C587" s="125"/>
      <c r="D587" s="54"/>
      <c r="E587" s="36" t="s">
        <v>19</v>
      </c>
      <c r="F587" s="37" t="s">
        <v>1190</v>
      </c>
      <c r="G587" s="38">
        <v>3.0</v>
      </c>
      <c r="H587" s="39">
        <f t="shared" ref="H587:H639" si="774">G587*40/60</f>
        <v>2</v>
      </c>
      <c r="I587" s="37"/>
      <c r="J587" s="38"/>
      <c r="K587" s="39">
        <f t="shared" ref="K587:K644" si="775">J587*40/60</f>
        <v>0</v>
      </c>
      <c r="L587" s="37" t="s">
        <v>1191</v>
      </c>
      <c r="M587" s="38">
        <v>4.0</v>
      </c>
      <c r="N587" s="39">
        <f t="shared" ref="N587:N644" si="776">M587*40/60</f>
        <v>2.666666667</v>
      </c>
      <c r="O587" s="37"/>
      <c r="P587" s="38"/>
      <c r="Q587" s="39">
        <f t="shared" ref="Q587:Q644" si="777">P587*40/60</f>
        <v>0</v>
      </c>
      <c r="R587" s="37" t="s">
        <v>1192</v>
      </c>
      <c r="S587" s="38">
        <v>3.0</v>
      </c>
      <c r="T587" s="39">
        <f t="shared" ref="T587:T644" si="778">S587*40/60</f>
        <v>2</v>
      </c>
      <c r="U587" s="40">
        <f t="shared" ref="U587:U644" si="779">G587+J587+M587+P587+S587</f>
        <v>10</v>
      </c>
      <c r="V587" s="126">
        <f>U587+U588</f>
        <v>13</v>
      </c>
      <c r="W587" s="127">
        <f>H587+H588+K587+K588+N587+N588+Q587+Q588+T587+T588</f>
        <v>8.666666667</v>
      </c>
      <c r="X587" s="72" t="s">
        <v>1193</v>
      </c>
      <c r="Y587" s="43"/>
      <c r="Z587" s="43"/>
    </row>
    <row r="588" ht="15.75" customHeight="1">
      <c r="A588" s="124"/>
      <c r="B588" s="124"/>
      <c r="C588" s="124"/>
      <c r="D588" s="58"/>
      <c r="E588" s="47" t="s">
        <v>25</v>
      </c>
      <c r="F588" s="48"/>
      <c r="G588" s="49"/>
      <c r="H588" s="50">
        <f t="shared" si="774"/>
        <v>0</v>
      </c>
      <c r="I588" s="48"/>
      <c r="J588" s="49"/>
      <c r="K588" s="50">
        <f t="shared" si="775"/>
        <v>0</v>
      </c>
      <c r="L588" s="48"/>
      <c r="M588" s="49"/>
      <c r="N588" s="50">
        <f t="shared" si="776"/>
        <v>0</v>
      </c>
      <c r="O588" s="48"/>
      <c r="P588" s="49"/>
      <c r="Q588" s="50">
        <f t="shared" si="777"/>
        <v>0</v>
      </c>
      <c r="R588" s="48" t="s">
        <v>1194</v>
      </c>
      <c r="S588" s="49">
        <v>3.0</v>
      </c>
      <c r="T588" s="50">
        <f t="shared" si="778"/>
        <v>2</v>
      </c>
      <c r="U588" s="51">
        <f t="shared" si="779"/>
        <v>3</v>
      </c>
      <c r="V588" s="124"/>
      <c r="W588" s="124"/>
      <c r="X588" s="16"/>
      <c r="Y588" s="43"/>
      <c r="Z588" s="43"/>
    </row>
    <row r="589" ht="24.75" customHeight="1">
      <c r="A589" s="169">
        <v>118.0</v>
      </c>
      <c r="B589" s="170" t="s">
        <v>1497</v>
      </c>
      <c r="C589" s="125"/>
      <c r="D589" s="54"/>
      <c r="E589" s="36" t="s">
        <v>19</v>
      </c>
      <c r="F589" s="37"/>
      <c r="G589" s="38"/>
      <c r="H589" s="39">
        <f t="shared" si="774"/>
        <v>0</v>
      </c>
      <c r="I589" s="37"/>
      <c r="J589" s="38"/>
      <c r="K589" s="39">
        <f t="shared" si="775"/>
        <v>0</v>
      </c>
      <c r="L589" s="37" t="s">
        <v>1196</v>
      </c>
      <c r="M589" s="38">
        <v>4.0</v>
      </c>
      <c r="N589" s="39">
        <f t="shared" si="776"/>
        <v>2.666666667</v>
      </c>
      <c r="O589" s="37" t="s">
        <v>1197</v>
      </c>
      <c r="P589" s="38">
        <v>3.0</v>
      </c>
      <c r="Q589" s="39">
        <f t="shared" si="777"/>
        <v>2</v>
      </c>
      <c r="R589" s="37" t="s">
        <v>1198</v>
      </c>
      <c r="S589" s="38">
        <v>4.0</v>
      </c>
      <c r="T589" s="39">
        <f t="shared" si="778"/>
        <v>2.666666667</v>
      </c>
      <c r="U589" s="40">
        <f t="shared" si="779"/>
        <v>11</v>
      </c>
      <c r="V589" s="126">
        <f>U589+U590</f>
        <v>18</v>
      </c>
      <c r="W589" s="127">
        <f>H589+H590+K589+K590+N589+N590+Q589+Q590+T589+T590</f>
        <v>12</v>
      </c>
      <c r="X589" s="72" t="s">
        <v>1193</v>
      </c>
      <c r="Y589" s="43"/>
      <c r="Z589" s="43"/>
    </row>
    <row r="590" ht="15.75" customHeight="1">
      <c r="A590" s="124"/>
      <c r="B590" s="124"/>
      <c r="C590" s="124"/>
      <c r="D590" s="58"/>
      <c r="E590" s="47" t="s">
        <v>25</v>
      </c>
      <c r="F590" s="48"/>
      <c r="G590" s="49"/>
      <c r="H590" s="50">
        <f t="shared" si="774"/>
        <v>0</v>
      </c>
      <c r="I590" s="48"/>
      <c r="J590" s="49"/>
      <c r="K590" s="50">
        <f t="shared" si="775"/>
        <v>0</v>
      </c>
      <c r="L590" s="48"/>
      <c r="M590" s="49"/>
      <c r="N590" s="50">
        <f t="shared" si="776"/>
        <v>0</v>
      </c>
      <c r="O590" s="48" t="s">
        <v>1199</v>
      </c>
      <c r="P590" s="49">
        <v>4.0</v>
      </c>
      <c r="Q590" s="50">
        <f t="shared" si="777"/>
        <v>2.666666667</v>
      </c>
      <c r="R590" s="48" t="s">
        <v>1200</v>
      </c>
      <c r="S590" s="49">
        <v>3.0</v>
      </c>
      <c r="T590" s="50">
        <f t="shared" si="778"/>
        <v>2</v>
      </c>
      <c r="U590" s="51">
        <f t="shared" si="779"/>
        <v>7</v>
      </c>
      <c r="V590" s="124"/>
      <c r="W590" s="164"/>
      <c r="X590" s="16"/>
      <c r="Y590" s="43"/>
      <c r="Z590" s="43"/>
    </row>
    <row r="591" ht="24.75" customHeight="1">
      <c r="A591" s="33">
        <v>119.0</v>
      </c>
      <c r="B591" s="170" t="s">
        <v>1498</v>
      </c>
      <c r="C591" s="125"/>
      <c r="D591" s="54"/>
      <c r="E591" s="36" t="s">
        <v>19</v>
      </c>
      <c r="F591" s="37"/>
      <c r="G591" s="38"/>
      <c r="H591" s="39">
        <f t="shared" si="774"/>
        <v>0</v>
      </c>
      <c r="I591" s="37" t="s">
        <v>1202</v>
      </c>
      <c r="J591" s="38">
        <v>4.0</v>
      </c>
      <c r="K591" s="39">
        <f t="shared" si="775"/>
        <v>2.666666667</v>
      </c>
      <c r="L591" s="37" t="s">
        <v>1203</v>
      </c>
      <c r="M591" s="38">
        <v>4.0</v>
      </c>
      <c r="N591" s="39">
        <f t="shared" si="776"/>
        <v>2.666666667</v>
      </c>
      <c r="O591" s="37" t="s">
        <v>1204</v>
      </c>
      <c r="P591" s="38">
        <v>4.0</v>
      </c>
      <c r="Q591" s="39">
        <f t="shared" si="777"/>
        <v>2.666666667</v>
      </c>
      <c r="R591" s="37" t="s">
        <v>1205</v>
      </c>
      <c r="S591" s="38">
        <v>4.0</v>
      </c>
      <c r="T591" s="39">
        <f t="shared" si="778"/>
        <v>2.666666667</v>
      </c>
      <c r="U591" s="40">
        <f t="shared" si="779"/>
        <v>16</v>
      </c>
      <c r="V591" s="126">
        <f>U591+U592</f>
        <v>18</v>
      </c>
      <c r="W591" s="127">
        <f>H591+H592+K591+K592+N591+N592+Q591+Q592+T591+T592</f>
        <v>12</v>
      </c>
      <c r="X591" s="72" t="s">
        <v>1193</v>
      </c>
      <c r="Y591" s="43"/>
      <c r="Z591" s="43"/>
    </row>
    <row r="592" ht="15.75" customHeight="1">
      <c r="A592" s="124"/>
      <c r="B592" s="124"/>
      <c r="C592" s="124"/>
      <c r="D592" s="58"/>
      <c r="E592" s="47" t="s">
        <v>25</v>
      </c>
      <c r="F592" s="48"/>
      <c r="G592" s="49"/>
      <c r="H592" s="50">
        <f t="shared" si="774"/>
        <v>0</v>
      </c>
      <c r="I592" s="48"/>
      <c r="J592" s="49"/>
      <c r="K592" s="50">
        <f t="shared" si="775"/>
        <v>0</v>
      </c>
      <c r="L592" s="48"/>
      <c r="M592" s="49"/>
      <c r="N592" s="50">
        <f t="shared" si="776"/>
        <v>0</v>
      </c>
      <c r="O592" s="48"/>
      <c r="P592" s="49"/>
      <c r="Q592" s="50">
        <f t="shared" si="777"/>
        <v>0</v>
      </c>
      <c r="R592" s="48" t="s">
        <v>1206</v>
      </c>
      <c r="S592" s="49">
        <v>2.0</v>
      </c>
      <c r="T592" s="50">
        <f t="shared" si="778"/>
        <v>1.333333333</v>
      </c>
      <c r="U592" s="51">
        <f t="shared" si="779"/>
        <v>2</v>
      </c>
      <c r="V592" s="124"/>
      <c r="W592" s="124"/>
      <c r="X592" s="16"/>
      <c r="Y592" s="43"/>
      <c r="Z592" s="43"/>
    </row>
    <row r="593" ht="24.75" customHeight="1">
      <c r="A593" s="169">
        <v>120.0</v>
      </c>
      <c r="B593" s="170" t="s">
        <v>1499</v>
      </c>
      <c r="C593" s="125"/>
      <c r="D593" s="54"/>
      <c r="E593" s="36" t="s">
        <v>19</v>
      </c>
      <c r="F593" s="37" t="s">
        <v>1208</v>
      </c>
      <c r="G593" s="38">
        <v>3.0</v>
      </c>
      <c r="H593" s="39">
        <f t="shared" si="774"/>
        <v>2</v>
      </c>
      <c r="I593" s="37" t="s">
        <v>1209</v>
      </c>
      <c r="J593" s="38">
        <v>3.0</v>
      </c>
      <c r="K593" s="39">
        <f t="shared" si="775"/>
        <v>2</v>
      </c>
      <c r="L593" s="37" t="s">
        <v>1210</v>
      </c>
      <c r="M593" s="38">
        <v>3.0</v>
      </c>
      <c r="N593" s="39">
        <f t="shared" si="776"/>
        <v>2</v>
      </c>
      <c r="O593" s="37" t="s">
        <v>1211</v>
      </c>
      <c r="P593" s="38">
        <v>3.0</v>
      </c>
      <c r="Q593" s="39">
        <f t="shared" si="777"/>
        <v>2</v>
      </c>
      <c r="R593" s="37" t="s">
        <v>1212</v>
      </c>
      <c r="S593" s="38">
        <v>3.0</v>
      </c>
      <c r="T593" s="39">
        <f t="shared" si="778"/>
        <v>2</v>
      </c>
      <c r="U593" s="40">
        <f t="shared" si="779"/>
        <v>15</v>
      </c>
      <c r="V593" s="126">
        <f>U593+U594</f>
        <v>29</v>
      </c>
      <c r="W593" s="127">
        <f>H593+H594+K593+K594+N593+N594+Q593+Q594+T593+T594</f>
        <v>19.33333333</v>
      </c>
      <c r="X593" s="72" t="s">
        <v>1193</v>
      </c>
      <c r="Y593" s="43"/>
      <c r="Z593" s="43"/>
    </row>
    <row r="594" ht="15.75" customHeight="1">
      <c r="A594" s="124"/>
      <c r="B594" s="124"/>
      <c r="C594" s="124"/>
      <c r="D594" s="58"/>
      <c r="E594" s="47" t="s">
        <v>25</v>
      </c>
      <c r="F594" s="48" t="s">
        <v>1213</v>
      </c>
      <c r="G594" s="49">
        <v>3.0</v>
      </c>
      <c r="H594" s="50">
        <f t="shared" si="774"/>
        <v>2</v>
      </c>
      <c r="I594" s="48" t="s">
        <v>1214</v>
      </c>
      <c r="J594" s="49">
        <v>4.0</v>
      </c>
      <c r="K594" s="50">
        <f t="shared" si="775"/>
        <v>2.666666667</v>
      </c>
      <c r="L594" s="48" t="s">
        <v>1215</v>
      </c>
      <c r="M594" s="49">
        <v>3.0</v>
      </c>
      <c r="N594" s="50">
        <f t="shared" si="776"/>
        <v>2</v>
      </c>
      <c r="O594" s="48"/>
      <c r="P594" s="49"/>
      <c r="Q594" s="50">
        <f t="shared" si="777"/>
        <v>0</v>
      </c>
      <c r="R594" s="48" t="s">
        <v>1216</v>
      </c>
      <c r="S594" s="49">
        <v>4.0</v>
      </c>
      <c r="T594" s="50">
        <f t="shared" si="778"/>
        <v>2.666666667</v>
      </c>
      <c r="U594" s="51">
        <f t="shared" si="779"/>
        <v>14</v>
      </c>
      <c r="V594" s="124"/>
      <c r="W594" s="124"/>
      <c r="X594" s="16"/>
      <c r="Y594" s="43"/>
      <c r="Z594" s="43"/>
    </row>
    <row r="595" ht="24.75" customHeight="1">
      <c r="A595" s="33">
        <v>121.0</v>
      </c>
      <c r="B595" s="170" t="s">
        <v>1500</v>
      </c>
      <c r="C595" s="125"/>
      <c r="D595" s="54"/>
      <c r="E595" s="36" t="s">
        <v>19</v>
      </c>
      <c r="F595" s="37" t="s">
        <v>1218</v>
      </c>
      <c r="G595" s="38">
        <v>3.0</v>
      </c>
      <c r="H595" s="39">
        <f t="shared" si="774"/>
        <v>2</v>
      </c>
      <c r="I595" s="37" t="s">
        <v>1219</v>
      </c>
      <c r="J595" s="38">
        <v>4.0</v>
      </c>
      <c r="K595" s="39">
        <f t="shared" si="775"/>
        <v>2.666666667</v>
      </c>
      <c r="L595" s="37" t="s">
        <v>1220</v>
      </c>
      <c r="M595" s="38">
        <v>4.0</v>
      </c>
      <c r="N595" s="39">
        <f t="shared" si="776"/>
        <v>2.666666667</v>
      </c>
      <c r="O595" s="37" t="s">
        <v>1221</v>
      </c>
      <c r="P595" s="38">
        <v>4.0</v>
      </c>
      <c r="Q595" s="39">
        <f t="shared" si="777"/>
        <v>2.666666667</v>
      </c>
      <c r="R595" s="37" t="s">
        <v>1222</v>
      </c>
      <c r="S595" s="38">
        <v>2.0</v>
      </c>
      <c r="T595" s="39">
        <f t="shared" si="778"/>
        <v>1.333333333</v>
      </c>
      <c r="U595" s="40">
        <f t="shared" si="779"/>
        <v>17</v>
      </c>
      <c r="V595" s="126">
        <f>U595+U596</f>
        <v>27</v>
      </c>
      <c r="W595" s="127">
        <f>H595+H596+K595+K596+N595+N596+Q595+Q596+T595+T596</f>
        <v>18</v>
      </c>
      <c r="X595" s="72" t="s">
        <v>1193</v>
      </c>
      <c r="Y595" s="43"/>
      <c r="Z595" s="43"/>
    </row>
    <row r="596" ht="15.75" customHeight="1">
      <c r="A596" s="124"/>
      <c r="B596" s="124"/>
      <c r="C596" s="124"/>
      <c r="D596" s="46">
        <v>1981.0</v>
      </c>
      <c r="E596" s="47" t="s">
        <v>25</v>
      </c>
      <c r="F596" s="48"/>
      <c r="G596" s="49"/>
      <c r="H596" s="50">
        <f t="shared" si="774"/>
        <v>0</v>
      </c>
      <c r="I596" s="48"/>
      <c r="J596" s="49"/>
      <c r="K596" s="50">
        <f t="shared" si="775"/>
        <v>0</v>
      </c>
      <c r="L596" s="48" t="s">
        <v>1223</v>
      </c>
      <c r="M596" s="49">
        <v>3.0</v>
      </c>
      <c r="N596" s="50">
        <f t="shared" si="776"/>
        <v>2</v>
      </c>
      <c r="O596" s="48" t="s">
        <v>1224</v>
      </c>
      <c r="P596" s="49">
        <v>4.0</v>
      </c>
      <c r="Q596" s="50">
        <f t="shared" si="777"/>
        <v>2.666666667</v>
      </c>
      <c r="R596" s="48" t="s">
        <v>1225</v>
      </c>
      <c r="S596" s="49">
        <v>3.0</v>
      </c>
      <c r="T596" s="50">
        <f t="shared" si="778"/>
        <v>2</v>
      </c>
      <c r="U596" s="51">
        <f t="shared" si="779"/>
        <v>10</v>
      </c>
      <c r="V596" s="124"/>
      <c r="W596" s="124"/>
      <c r="X596" s="16"/>
      <c r="Y596" s="43"/>
      <c r="Z596" s="43"/>
    </row>
    <row r="597" ht="24.75" customHeight="1">
      <c r="A597" s="169">
        <v>122.0</v>
      </c>
      <c r="B597" s="170" t="s">
        <v>1501</v>
      </c>
      <c r="C597" s="125"/>
      <c r="D597" s="35" t="s">
        <v>18</v>
      </c>
      <c r="E597" s="36" t="s">
        <v>19</v>
      </c>
      <c r="F597" s="37" t="s">
        <v>1227</v>
      </c>
      <c r="G597" s="38">
        <v>3.0</v>
      </c>
      <c r="H597" s="39">
        <f t="shared" si="774"/>
        <v>2</v>
      </c>
      <c r="I597" s="37" t="s">
        <v>1228</v>
      </c>
      <c r="J597" s="38">
        <v>4.0</v>
      </c>
      <c r="K597" s="39">
        <f t="shared" si="775"/>
        <v>2.666666667</v>
      </c>
      <c r="L597" s="37" t="s">
        <v>1229</v>
      </c>
      <c r="M597" s="38">
        <v>3.0</v>
      </c>
      <c r="N597" s="39">
        <f t="shared" si="776"/>
        <v>2</v>
      </c>
      <c r="O597" s="37" t="s">
        <v>1230</v>
      </c>
      <c r="P597" s="38">
        <v>4.0</v>
      </c>
      <c r="Q597" s="39">
        <f t="shared" si="777"/>
        <v>2.666666667</v>
      </c>
      <c r="R597" s="37" t="s">
        <v>1231</v>
      </c>
      <c r="S597" s="38">
        <v>3.0</v>
      </c>
      <c r="T597" s="39">
        <f t="shared" si="778"/>
        <v>2</v>
      </c>
      <c r="U597" s="40">
        <f t="shared" si="779"/>
        <v>17</v>
      </c>
      <c r="V597" s="126">
        <f>U597+U598</f>
        <v>30</v>
      </c>
      <c r="W597" s="127">
        <f>H597+H598+K597+K598+N597+N598+Q597+Q598+T597+T598</f>
        <v>20</v>
      </c>
      <c r="X597" s="72" t="s">
        <v>1232</v>
      </c>
      <c r="Y597" s="43"/>
      <c r="Z597" s="43"/>
    </row>
    <row r="598" ht="15.75" customHeight="1">
      <c r="A598" s="124"/>
      <c r="B598" s="124"/>
      <c r="C598" s="124"/>
      <c r="D598" s="46">
        <v>1997.0</v>
      </c>
      <c r="E598" s="47" t="s">
        <v>25</v>
      </c>
      <c r="F598" s="48" t="s">
        <v>1233</v>
      </c>
      <c r="G598" s="49">
        <v>3.0</v>
      </c>
      <c r="H598" s="50">
        <f t="shared" si="774"/>
        <v>2</v>
      </c>
      <c r="I598" s="48"/>
      <c r="J598" s="49"/>
      <c r="K598" s="50">
        <f t="shared" si="775"/>
        <v>0</v>
      </c>
      <c r="L598" s="48" t="s">
        <v>1234</v>
      </c>
      <c r="M598" s="49">
        <v>4.0</v>
      </c>
      <c r="N598" s="50">
        <f t="shared" si="776"/>
        <v>2.666666667</v>
      </c>
      <c r="O598" s="48" t="s">
        <v>1235</v>
      </c>
      <c r="P598" s="49">
        <v>3.0</v>
      </c>
      <c r="Q598" s="50">
        <f t="shared" si="777"/>
        <v>2</v>
      </c>
      <c r="R598" s="48" t="s">
        <v>1236</v>
      </c>
      <c r="S598" s="49">
        <v>3.0</v>
      </c>
      <c r="T598" s="50">
        <f t="shared" si="778"/>
        <v>2</v>
      </c>
      <c r="U598" s="51">
        <f t="shared" si="779"/>
        <v>13</v>
      </c>
      <c r="V598" s="124"/>
      <c r="W598" s="124"/>
      <c r="X598" s="16"/>
      <c r="Y598" s="43"/>
      <c r="Z598" s="43"/>
    </row>
    <row r="599" ht="24.75" customHeight="1">
      <c r="A599" s="33">
        <v>123.0</v>
      </c>
      <c r="B599" s="170" t="s">
        <v>1502</v>
      </c>
      <c r="C599" s="125"/>
      <c r="D599" s="35" t="s">
        <v>18</v>
      </c>
      <c r="E599" s="36" t="s">
        <v>19</v>
      </c>
      <c r="F599" s="37"/>
      <c r="G599" s="38"/>
      <c r="H599" s="39">
        <f t="shared" si="774"/>
        <v>0</v>
      </c>
      <c r="I599" s="37" t="s">
        <v>1238</v>
      </c>
      <c r="J599" s="38">
        <v>4.0</v>
      </c>
      <c r="K599" s="39">
        <f t="shared" si="775"/>
        <v>2.666666667</v>
      </c>
      <c r="L599" s="37" t="s">
        <v>1239</v>
      </c>
      <c r="M599" s="38">
        <v>4.0</v>
      </c>
      <c r="N599" s="39">
        <f t="shared" si="776"/>
        <v>2.666666667</v>
      </c>
      <c r="O599" s="37" t="s">
        <v>1240</v>
      </c>
      <c r="P599" s="38">
        <v>3.0</v>
      </c>
      <c r="Q599" s="39">
        <f t="shared" si="777"/>
        <v>2</v>
      </c>
      <c r="R599" s="37" t="s">
        <v>1241</v>
      </c>
      <c r="S599" s="38">
        <v>4.0</v>
      </c>
      <c r="T599" s="39">
        <f t="shared" si="778"/>
        <v>2.666666667</v>
      </c>
      <c r="U599" s="40">
        <f t="shared" si="779"/>
        <v>15</v>
      </c>
      <c r="V599" s="126">
        <f>U599+U600</f>
        <v>32</v>
      </c>
      <c r="W599" s="127">
        <f>H599+H600+K599+K600+N599+N600+Q599+Q600+T599+T600</f>
        <v>21.33333333</v>
      </c>
      <c r="X599" s="72" t="s">
        <v>1232</v>
      </c>
      <c r="Y599" s="43"/>
      <c r="Z599" s="43"/>
    </row>
    <row r="600" ht="15.75" customHeight="1">
      <c r="A600" s="124"/>
      <c r="B600" s="124"/>
      <c r="C600" s="124"/>
      <c r="D600" s="46">
        <v>1997.0</v>
      </c>
      <c r="E600" s="47" t="s">
        <v>25</v>
      </c>
      <c r="F600" s="48" t="s">
        <v>1242</v>
      </c>
      <c r="G600" s="49">
        <v>4.0</v>
      </c>
      <c r="H600" s="50">
        <f t="shared" si="774"/>
        <v>2.666666667</v>
      </c>
      <c r="I600" s="48" t="s">
        <v>1243</v>
      </c>
      <c r="J600" s="49">
        <v>3.0</v>
      </c>
      <c r="K600" s="50">
        <f t="shared" si="775"/>
        <v>2</v>
      </c>
      <c r="L600" s="48" t="s">
        <v>1244</v>
      </c>
      <c r="M600" s="49">
        <v>3.0</v>
      </c>
      <c r="N600" s="50">
        <f t="shared" si="776"/>
        <v>2</v>
      </c>
      <c r="O600" s="48" t="s">
        <v>1245</v>
      </c>
      <c r="P600" s="49">
        <v>3.0</v>
      </c>
      <c r="Q600" s="50">
        <f t="shared" si="777"/>
        <v>2</v>
      </c>
      <c r="R600" s="48" t="s">
        <v>1246</v>
      </c>
      <c r="S600" s="49">
        <v>4.0</v>
      </c>
      <c r="T600" s="50">
        <f t="shared" si="778"/>
        <v>2.666666667</v>
      </c>
      <c r="U600" s="51">
        <f t="shared" si="779"/>
        <v>17</v>
      </c>
      <c r="V600" s="124"/>
      <c r="W600" s="124"/>
      <c r="X600" s="16"/>
      <c r="Y600" s="43"/>
      <c r="Z600" s="43"/>
    </row>
    <row r="601" ht="24.75" customHeight="1">
      <c r="A601" s="169">
        <v>124.0</v>
      </c>
      <c r="B601" s="170" t="s">
        <v>1503</v>
      </c>
      <c r="C601" s="125"/>
      <c r="D601" s="35" t="s">
        <v>18</v>
      </c>
      <c r="E601" s="36" t="s">
        <v>19</v>
      </c>
      <c r="F601" s="37" t="s">
        <v>1248</v>
      </c>
      <c r="G601" s="38">
        <v>3.0</v>
      </c>
      <c r="H601" s="39">
        <f t="shared" si="774"/>
        <v>2</v>
      </c>
      <c r="I601" s="37" t="s">
        <v>1249</v>
      </c>
      <c r="J601" s="38">
        <v>4.0</v>
      </c>
      <c r="K601" s="39">
        <f t="shared" si="775"/>
        <v>2.666666667</v>
      </c>
      <c r="L601" s="37" t="s">
        <v>1250</v>
      </c>
      <c r="M601" s="38">
        <v>4.0</v>
      </c>
      <c r="N601" s="39">
        <f t="shared" si="776"/>
        <v>2.666666667</v>
      </c>
      <c r="O601" s="67" t="s">
        <v>1504</v>
      </c>
      <c r="P601" s="38">
        <v>4.0</v>
      </c>
      <c r="Q601" s="39">
        <f t="shared" si="777"/>
        <v>2.666666667</v>
      </c>
      <c r="R601" s="37" t="s">
        <v>1505</v>
      </c>
      <c r="S601" s="38">
        <v>4.0</v>
      </c>
      <c r="T601" s="39">
        <f t="shared" si="778"/>
        <v>2.666666667</v>
      </c>
      <c r="U601" s="40">
        <f t="shared" si="779"/>
        <v>19</v>
      </c>
      <c r="V601" s="126">
        <f>U601+U602</f>
        <v>29</v>
      </c>
      <c r="W601" s="127">
        <f>H601+H602+K601+K602+N601+N602+Q601+Q602+T601+T602</f>
        <v>19.33333333</v>
      </c>
      <c r="X601" s="72" t="s">
        <v>1232</v>
      </c>
      <c r="Y601" s="43"/>
      <c r="Z601" s="43"/>
    </row>
    <row r="602" ht="15.75" customHeight="1">
      <c r="A602" s="124"/>
      <c r="B602" s="124"/>
      <c r="C602" s="124"/>
      <c r="D602" s="46">
        <v>1997.0</v>
      </c>
      <c r="E602" s="47" t="s">
        <v>25</v>
      </c>
      <c r="F602" s="48" t="s">
        <v>1252</v>
      </c>
      <c r="G602" s="49">
        <v>2.0</v>
      </c>
      <c r="H602" s="50">
        <f t="shared" si="774"/>
        <v>1.333333333</v>
      </c>
      <c r="I602" s="48" t="s">
        <v>1253</v>
      </c>
      <c r="J602" s="49">
        <v>3.0</v>
      </c>
      <c r="K602" s="50">
        <f t="shared" si="775"/>
        <v>2</v>
      </c>
      <c r="L602" s="48" t="s">
        <v>1254</v>
      </c>
      <c r="M602" s="49">
        <v>3.0</v>
      </c>
      <c r="N602" s="50">
        <f t="shared" si="776"/>
        <v>2</v>
      </c>
      <c r="O602" s="48"/>
      <c r="P602" s="49"/>
      <c r="Q602" s="50">
        <f t="shared" si="777"/>
        <v>0</v>
      </c>
      <c r="R602" s="48" t="s">
        <v>1255</v>
      </c>
      <c r="S602" s="49">
        <v>2.0</v>
      </c>
      <c r="T602" s="50">
        <f t="shared" si="778"/>
        <v>1.333333333</v>
      </c>
      <c r="U602" s="51">
        <f t="shared" si="779"/>
        <v>10</v>
      </c>
      <c r="V602" s="124"/>
      <c r="W602" s="124"/>
      <c r="X602" s="16"/>
      <c r="Y602" s="43"/>
      <c r="Z602" s="43"/>
    </row>
    <row r="603" ht="24.75" customHeight="1">
      <c r="A603" s="33">
        <v>125.0</v>
      </c>
      <c r="B603" s="170" t="s">
        <v>1506</v>
      </c>
      <c r="C603" s="125"/>
      <c r="D603" s="35" t="s">
        <v>18</v>
      </c>
      <c r="E603" s="36" t="s">
        <v>19</v>
      </c>
      <c r="F603" s="37" t="s">
        <v>1257</v>
      </c>
      <c r="G603" s="38">
        <v>3.0</v>
      </c>
      <c r="H603" s="39">
        <f t="shared" si="774"/>
        <v>2</v>
      </c>
      <c r="I603" s="37" t="s">
        <v>1258</v>
      </c>
      <c r="J603" s="38">
        <v>4.0</v>
      </c>
      <c r="K603" s="39">
        <f t="shared" si="775"/>
        <v>2.666666667</v>
      </c>
      <c r="L603" s="37" t="s">
        <v>1259</v>
      </c>
      <c r="M603" s="38">
        <v>4.0</v>
      </c>
      <c r="N603" s="39">
        <f t="shared" si="776"/>
        <v>2.666666667</v>
      </c>
      <c r="O603" s="37" t="s">
        <v>1260</v>
      </c>
      <c r="P603" s="38">
        <v>4.0</v>
      </c>
      <c r="Q603" s="39">
        <f t="shared" si="777"/>
        <v>2.666666667</v>
      </c>
      <c r="R603" s="37" t="s">
        <v>1261</v>
      </c>
      <c r="S603" s="38">
        <v>4.0</v>
      </c>
      <c r="T603" s="39">
        <f t="shared" si="778"/>
        <v>2.666666667</v>
      </c>
      <c r="U603" s="40">
        <f t="shared" si="779"/>
        <v>19</v>
      </c>
      <c r="V603" s="126">
        <f>U603+U604</f>
        <v>33</v>
      </c>
      <c r="W603" s="127">
        <f>H603+H604+K603+K604+N603+N604+Q603+Q604+T603+T604</f>
        <v>22</v>
      </c>
      <c r="X603" s="72" t="s">
        <v>1262</v>
      </c>
      <c r="Y603" s="43"/>
      <c r="Z603" s="43"/>
    </row>
    <row r="604" ht="15.75" customHeight="1">
      <c r="A604" s="124"/>
      <c r="B604" s="124"/>
      <c r="C604" s="124"/>
      <c r="D604" s="46">
        <v>1998.0</v>
      </c>
      <c r="E604" s="47" t="s">
        <v>25</v>
      </c>
      <c r="F604" s="48" t="s">
        <v>1263</v>
      </c>
      <c r="G604" s="49">
        <v>3.0</v>
      </c>
      <c r="H604" s="50">
        <f t="shared" si="774"/>
        <v>2</v>
      </c>
      <c r="I604" s="48" t="s">
        <v>1264</v>
      </c>
      <c r="J604" s="49">
        <v>4.0</v>
      </c>
      <c r="K604" s="50">
        <f t="shared" si="775"/>
        <v>2.666666667</v>
      </c>
      <c r="L604" s="48" t="s">
        <v>1265</v>
      </c>
      <c r="M604" s="49">
        <v>3.0</v>
      </c>
      <c r="N604" s="50">
        <f t="shared" si="776"/>
        <v>2</v>
      </c>
      <c r="O604" s="48"/>
      <c r="P604" s="49"/>
      <c r="Q604" s="50">
        <f t="shared" si="777"/>
        <v>0</v>
      </c>
      <c r="R604" s="48" t="s">
        <v>1266</v>
      </c>
      <c r="S604" s="49">
        <v>4.0</v>
      </c>
      <c r="T604" s="50">
        <f t="shared" si="778"/>
        <v>2.666666667</v>
      </c>
      <c r="U604" s="51">
        <f t="shared" si="779"/>
        <v>14</v>
      </c>
      <c r="V604" s="124"/>
      <c r="W604" s="124"/>
      <c r="X604" s="16"/>
      <c r="Y604" s="43"/>
      <c r="Z604" s="43"/>
    </row>
    <row r="605" ht="24.75" customHeight="1">
      <c r="A605" s="169">
        <v>126.0</v>
      </c>
      <c r="B605" s="170" t="s">
        <v>1507</v>
      </c>
      <c r="C605" s="125"/>
      <c r="D605" s="54"/>
      <c r="E605" s="36" t="s">
        <v>19</v>
      </c>
      <c r="F605" s="37" t="s">
        <v>1268</v>
      </c>
      <c r="G605" s="38">
        <v>3.0</v>
      </c>
      <c r="H605" s="39">
        <f t="shared" si="774"/>
        <v>2</v>
      </c>
      <c r="I605" s="37" t="s">
        <v>1269</v>
      </c>
      <c r="J605" s="38">
        <v>4.0</v>
      </c>
      <c r="K605" s="39">
        <f t="shared" si="775"/>
        <v>2.666666667</v>
      </c>
      <c r="L605" s="37" t="s">
        <v>1270</v>
      </c>
      <c r="M605" s="38">
        <v>4.0</v>
      </c>
      <c r="N605" s="39">
        <f t="shared" si="776"/>
        <v>2.666666667</v>
      </c>
      <c r="O605" s="37" t="s">
        <v>1271</v>
      </c>
      <c r="P605" s="38">
        <v>4.0</v>
      </c>
      <c r="Q605" s="39">
        <f t="shared" si="777"/>
        <v>2.666666667</v>
      </c>
      <c r="R605" s="37" t="s">
        <v>250</v>
      </c>
      <c r="S605" s="38">
        <v>3.0</v>
      </c>
      <c r="T605" s="39">
        <f t="shared" si="778"/>
        <v>2</v>
      </c>
      <c r="U605" s="40">
        <f t="shared" si="779"/>
        <v>18</v>
      </c>
      <c r="V605" s="126">
        <f>U605+U606</f>
        <v>31</v>
      </c>
      <c r="W605" s="127">
        <f>H605+H606+K605+K606+N605+N606+Q605+Q606+T605+T606</f>
        <v>20.66666667</v>
      </c>
      <c r="X605" s="72" t="s">
        <v>1262</v>
      </c>
      <c r="Y605" s="43"/>
      <c r="Z605" s="43"/>
    </row>
    <row r="606" ht="15.75" customHeight="1">
      <c r="A606" s="124"/>
      <c r="B606" s="124"/>
      <c r="C606" s="124"/>
      <c r="D606" s="46">
        <v>1985.0</v>
      </c>
      <c r="E606" s="47" t="s">
        <v>25</v>
      </c>
      <c r="F606" s="48" t="s">
        <v>1272</v>
      </c>
      <c r="G606" s="49">
        <v>3.0</v>
      </c>
      <c r="H606" s="50">
        <f t="shared" si="774"/>
        <v>2</v>
      </c>
      <c r="I606" s="48" t="s">
        <v>1273</v>
      </c>
      <c r="J606" s="49">
        <v>4.0</v>
      </c>
      <c r="K606" s="50">
        <f t="shared" si="775"/>
        <v>2.666666667</v>
      </c>
      <c r="L606" s="48" t="s">
        <v>1274</v>
      </c>
      <c r="M606" s="49">
        <v>3.0</v>
      </c>
      <c r="N606" s="50">
        <f t="shared" si="776"/>
        <v>2</v>
      </c>
      <c r="O606" s="48"/>
      <c r="P606" s="49"/>
      <c r="Q606" s="50">
        <f t="shared" si="777"/>
        <v>0</v>
      </c>
      <c r="R606" s="48" t="s">
        <v>1275</v>
      </c>
      <c r="S606" s="49">
        <v>3.0</v>
      </c>
      <c r="T606" s="50">
        <f t="shared" si="778"/>
        <v>2</v>
      </c>
      <c r="U606" s="51">
        <f t="shared" si="779"/>
        <v>13</v>
      </c>
      <c r="V606" s="124"/>
      <c r="W606" s="124"/>
      <c r="X606" s="16"/>
      <c r="Y606" s="43"/>
      <c r="Z606" s="43"/>
    </row>
    <row r="607" ht="24.75" customHeight="1">
      <c r="A607" s="33">
        <v>127.0</v>
      </c>
      <c r="B607" s="170" t="s">
        <v>1508</v>
      </c>
      <c r="C607" s="125"/>
      <c r="D607" s="35" t="s">
        <v>18</v>
      </c>
      <c r="E607" s="36" t="s">
        <v>19</v>
      </c>
      <c r="F607" s="37" t="s">
        <v>1277</v>
      </c>
      <c r="G607" s="38">
        <v>3.0</v>
      </c>
      <c r="H607" s="39">
        <f t="shared" si="774"/>
        <v>2</v>
      </c>
      <c r="I607" s="37" t="s">
        <v>1278</v>
      </c>
      <c r="J607" s="38">
        <v>5.0</v>
      </c>
      <c r="K607" s="39">
        <f t="shared" si="775"/>
        <v>3.333333333</v>
      </c>
      <c r="L607" s="37" t="s">
        <v>1279</v>
      </c>
      <c r="M607" s="38">
        <v>4.0</v>
      </c>
      <c r="N607" s="39">
        <f t="shared" si="776"/>
        <v>2.666666667</v>
      </c>
      <c r="O607" s="37"/>
      <c r="P607" s="38"/>
      <c r="Q607" s="39">
        <f t="shared" si="777"/>
        <v>0</v>
      </c>
      <c r="R607" s="37" t="s">
        <v>1280</v>
      </c>
      <c r="S607" s="38">
        <v>2.0</v>
      </c>
      <c r="T607" s="39">
        <f t="shared" si="778"/>
        <v>1.333333333</v>
      </c>
      <c r="U607" s="40">
        <f t="shared" si="779"/>
        <v>14</v>
      </c>
      <c r="V607" s="126">
        <f>U607+U608</f>
        <v>27</v>
      </c>
      <c r="W607" s="127">
        <f>H607+H608+K607+K608+N607+N608+Q607+Q608+T607+T608</f>
        <v>18</v>
      </c>
      <c r="X607" s="72" t="s">
        <v>1262</v>
      </c>
      <c r="Y607" s="43"/>
      <c r="Z607" s="43"/>
    </row>
    <row r="608" ht="15.75" customHeight="1">
      <c r="A608" s="124"/>
      <c r="B608" s="124"/>
      <c r="C608" s="124"/>
      <c r="D608" s="46">
        <v>1998.0</v>
      </c>
      <c r="E608" s="47" t="s">
        <v>25</v>
      </c>
      <c r="F608" s="48"/>
      <c r="G608" s="49"/>
      <c r="H608" s="50">
        <f t="shared" si="774"/>
        <v>0</v>
      </c>
      <c r="I608" s="48" t="s">
        <v>231</v>
      </c>
      <c r="J608" s="49">
        <v>3.0</v>
      </c>
      <c r="K608" s="50">
        <f t="shared" si="775"/>
        <v>2</v>
      </c>
      <c r="L608" s="48" t="s">
        <v>1281</v>
      </c>
      <c r="M608" s="49">
        <v>3.0</v>
      </c>
      <c r="N608" s="50">
        <f t="shared" si="776"/>
        <v>2</v>
      </c>
      <c r="O608" s="48" t="s">
        <v>1282</v>
      </c>
      <c r="P608" s="49">
        <v>3.0</v>
      </c>
      <c r="Q608" s="50">
        <f t="shared" si="777"/>
        <v>2</v>
      </c>
      <c r="R608" s="48" t="s">
        <v>1283</v>
      </c>
      <c r="S608" s="49">
        <v>4.0</v>
      </c>
      <c r="T608" s="50">
        <f t="shared" si="778"/>
        <v>2.666666667</v>
      </c>
      <c r="U608" s="51">
        <f t="shared" si="779"/>
        <v>13</v>
      </c>
      <c r="V608" s="124"/>
      <c r="W608" s="124"/>
      <c r="X608" s="16"/>
      <c r="Y608" s="43"/>
      <c r="Z608" s="43"/>
    </row>
    <row r="609" ht="24.75" customHeight="1">
      <c r="A609" s="169">
        <v>128.0</v>
      </c>
      <c r="B609" s="170" t="s">
        <v>1509</v>
      </c>
      <c r="C609" s="125"/>
      <c r="D609" s="54"/>
      <c r="E609" s="36" t="s">
        <v>19</v>
      </c>
      <c r="F609" s="37" t="s">
        <v>1285</v>
      </c>
      <c r="G609" s="38">
        <v>3.0</v>
      </c>
      <c r="H609" s="39">
        <f t="shared" si="774"/>
        <v>2</v>
      </c>
      <c r="I609" s="37" t="s">
        <v>389</v>
      </c>
      <c r="J609" s="38">
        <v>3.0</v>
      </c>
      <c r="K609" s="39">
        <f t="shared" si="775"/>
        <v>2</v>
      </c>
      <c r="L609" s="37" t="s">
        <v>1286</v>
      </c>
      <c r="M609" s="38">
        <v>4.0</v>
      </c>
      <c r="N609" s="39">
        <f t="shared" si="776"/>
        <v>2.666666667</v>
      </c>
      <c r="O609" s="37" t="s">
        <v>1510</v>
      </c>
      <c r="P609" s="38">
        <v>4.0</v>
      </c>
      <c r="Q609" s="39">
        <f t="shared" si="777"/>
        <v>2.666666667</v>
      </c>
      <c r="R609" s="37" t="s">
        <v>1288</v>
      </c>
      <c r="S609" s="38">
        <v>4.0</v>
      </c>
      <c r="T609" s="39">
        <f t="shared" si="778"/>
        <v>2.666666667</v>
      </c>
      <c r="U609" s="40">
        <f t="shared" si="779"/>
        <v>18</v>
      </c>
      <c r="V609" s="126">
        <f>U609+U610</f>
        <v>27</v>
      </c>
      <c r="W609" s="127">
        <f>H609+H610+K609+K610+N609+N610+Q609+Q610+T609+T610</f>
        <v>18</v>
      </c>
      <c r="X609" s="72" t="s">
        <v>1262</v>
      </c>
      <c r="Y609" s="43"/>
      <c r="Z609" s="43"/>
    </row>
    <row r="610" ht="15.75" customHeight="1">
      <c r="A610" s="124"/>
      <c r="B610" s="124"/>
      <c r="C610" s="124"/>
      <c r="D610" s="58"/>
      <c r="E610" s="47" t="s">
        <v>25</v>
      </c>
      <c r="F610" s="48"/>
      <c r="G610" s="49"/>
      <c r="H610" s="50">
        <f t="shared" si="774"/>
        <v>0</v>
      </c>
      <c r="I610" s="48" t="s">
        <v>1289</v>
      </c>
      <c r="J610" s="49">
        <v>4.0</v>
      </c>
      <c r="K610" s="50">
        <f t="shared" si="775"/>
        <v>2.666666667</v>
      </c>
      <c r="L610" s="48"/>
      <c r="M610" s="49"/>
      <c r="N610" s="50">
        <f t="shared" si="776"/>
        <v>0</v>
      </c>
      <c r="O610" s="48" t="s">
        <v>1290</v>
      </c>
      <c r="P610" s="49">
        <v>3.0</v>
      </c>
      <c r="Q610" s="50">
        <f t="shared" si="777"/>
        <v>2</v>
      </c>
      <c r="R610" s="48" t="s">
        <v>1291</v>
      </c>
      <c r="S610" s="49">
        <v>2.0</v>
      </c>
      <c r="T610" s="50">
        <f t="shared" si="778"/>
        <v>1.333333333</v>
      </c>
      <c r="U610" s="51">
        <f t="shared" si="779"/>
        <v>9</v>
      </c>
      <c r="V610" s="124"/>
      <c r="W610" s="124"/>
      <c r="X610" s="16"/>
      <c r="Y610" s="43"/>
      <c r="Z610" s="43"/>
    </row>
    <row r="611" ht="24.75" customHeight="1">
      <c r="A611" s="33">
        <v>129.0</v>
      </c>
      <c r="B611" s="170" t="s">
        <v>1511</v>
      </c>
      <c r="C611" s="125"/>
      <c r="D611" s="35" t="s">
        <v>18</v>
      </c>
      <c r="E611" s="36" t="s">
        <v>19</v>
      </c>
      <c r="F611" s="37"/>
      <c r="G611" s="38"/>
      <c r="H611" s="39">
        <f t="shared" si="774"/>
        <v>0</v>
      </c>
      <c r="I611" s="37" t="s">
        <v>1293</v>
      </c>
      <c r="J611" s="38">
        <v>4.0</v>
      </c>
      <c r="K611" s="39">
        <f t="shared" si="775"/>
        <v>2.666666667</v>
      </c>
      <c r="L611" s="37" t="s">
        <v>1294</v>
      </c>
      <c r="M611" s="38">
        <v>4.0</v>
      </c>
      <c r="N611" s="39">
        <f t="shared" si="776"/>
        <v>2.666666667</v>
      </c>
      <c r="O611" s="37" t="s">
        <v>1295</v>
      </c>
      <c r="P611" s="38">
        <v>4.0</v>
      </c>
      <c r="Q611" s="39">
        <f t="shared" si="777"/>
        <v>2.666666667</v>
      </c>
      <c r="R611" s="37" t="s">
        <v>1296</v>
      </c>
      <c r="S611" s="38">
        <v>4.0</v>
      </c>
      <c r="T611" s="39">
        <f t="shared" si="778"/>
        <v>2.666666667</v>
      </c>
      <c r="U611" s="40">
        <f t="shared" si="779"/>
        <v>16</v>
      </c>
      <c r="V611" s="126">
        <f>U611+U612</f>
        <v>32</v>
      </c>
      <c r="W611" s="127">
        <f>H611+H612+K611+K612+N611+N612+Q611+Q612+T611+T612</f>
        <v>21.33333333</v>
      </c>
      <c r="X611" s="72" t="s">
        <v>1297</v>
      </c>
      <c r="Y611" s="43"/>
      <c r="Z611" s="43"/>
    </row>
    <row r="612" ht="15.75" customHeight="1">
      <c r="A612" s="124"/>
      <c r="B612" s="124"/>
      <c r="C612" s="124"/>
      <c r="D612" s="46">
        <v>1992.0</v>
      </c>
      <c r="E612" s="47" t="s">
        <v>25</v>
      </c>
      <c r="F612" s="48" t="s">
        <v>1298</v>
      </c>
      <c r="G612" s="49">
        <v>3.0</v>
      </c>
      <c r="H612" s="50">
        <f t="shared" si="774"/>
        <v>2</v>
      </c>
      <c r="I612" s="48" t="s">
        <v>1299</v>
      </c>
      <c r="J612" s="49">
        <v>3.0</v>
      </c>
      <c r="K612" s="50">
        <f t="shared" si="775"/>
        <v>2</v>
      </c>
      <c r="L612" s="48" t="s">
        <v>1300</v>
      </c>
      <c r="M612" s="49">
        <v>3.0</v>
      </c>
      <c r="N612" s="50">
        <f t="shared" si="776"/>
        <v>2</v>
      </c>
      <c r="O612" s="48" t="s">
        <v>1301</v>
      </c>
      <c r="P612" s="49">
        <v>4.0</v>
      </c>
      <c r="Q612" s="50">
        <f t="shared" si="777"/>
        <v>2.666666667</v>
      </c>
      <c r="R612" s="48" t="s">
        <v>1302</v>
      </c>
      <c r="S612" s="49">
        <v>3.0</v>
      </c>
      <c r="T612" s="50">
        <f t="shared" si="778"/>
        <v>2</v>
      </c>
      <c r="U612" s="51">
        <f t="shared" si="779"/>
        <v>16</v>
      </c>
      <c r="V612" s="124"/>
      <c r="W612" s="124"/>
      <c r="X612" s="16"/>
      <c r="Y612" s="43"/>
      <c r="Z612" s="43"/>
    </row>
    <row r="613" ht="24.75" customHeight="1">
      <c r="A613" s="171">
        <v>130.0</v>
      </c>
      <c r="B613" s="170" t="s">
        <v>1512</v>
      </c>
      <c r="C613" s="125"/>
      <c r="D613" s="35" t="s">
        <v>18</v>
      </c>
      <c r="E613" s="36" t="s">
        <v>19</v>
      </c>
      <c r="F613" s="37" t="s">
        <v>1304</v>
      </c>
      <c r="G613" s="38">
        <v>3.0</v>
      </c>
      <c r="H613" s="39">
        <f t="shared" si="774"/>
        <v>2</v>
      </c>
      <c r="I613" s="37" t="s">
        <v>1513</v>
      </c>
      <c r="J613" s="38">
        <v>4.0</v>
      </c>
      <c r="K613" s="39">
        <f t="shared" si="775"/>
        <v>2.666666667</v>
      </c>
      <c r="L613" s="78"/>
      <c r="M613" s="38"/>
      <c r="N613" s="39">
        <f t="shared" si="776"/>
        <v>0</v>
      </c>
      <c r="O613" s="37" t="s">
        <v>1306</v>
      </c>
      <c r="P613" s="38">
        <v>4.0</v>
      </c>
      <c r="Q613" s="39">
        <f t="shared" si="777"/>
        <v>2.666666667</v>
      </c>
      <c r="R613" s="37" t="s">
        <v>1307</v>
      </c>
      <c r="S613" s="38">
        <v>4.0</v>
      </c>
      <c r="T613" s="39">
        <f t="shared" si="778"/>
        <v>2.666666667</v>
      </c>
      <c r="U613" s="40">
        <f t="shared" si="779"/>
        <v>15</v>
      </c>
      <c r="V613" s="126">
        <f>U613+U614</f>
        <v>32</v>
      </c>
      <c r="W613" s="127">
        <f>H613+H614+K613+K614+N613+N614+Q613+Q614+T613+T614</f>
        <v>21.33333333</v>
      </c>
      <c r="X613" s="72" t="s">
        <v>1297</v>
      </c>
      <c r="Y613" s="43"/>
      <c r="Z613" s="43"/>
    </row>
    <row r="614" ht="15.75" customHeight="1">
      <c r="A614" s="124"/>
      <c r="B614" s="124"/>
      <c r="C614" s="124"/>
      <c r="D614" s="46">
        <v>1994.0</v>
      </c>
      <c r="E614" s="47" t="s">
        <v>25</v>
      </c>
      <c r="F614" s="48" t="s">
        <v>1308</v>
      </c>
      <c r="G614" s="49">
        <v>3.0</v>
      </c>
      <c r="H614" s="50">
        <f t="shared" si="774"/>
        <v>2</v>
      </c>
      <c r="I614" s="48" t="s">
        <v>1309</v>
      </c>
      <c r="J614" s="49">
        <v>4.0</v>
      </c>
      <c r="K614" s="50">
        <f t="shared" si="775"/>
        <v>2.666666667</v>
      </c>
      <c r="L614" s="48" t="s">
        <v>1310</v>
      </c>
      <c r="M614" s="49">
        <v>3.0</v>
      </c>
      <c r="N614" s="50">
        <f t="shared" si="776"/>
        <v>2</v>
      </c>
      <c r="O614" s="48" t="s">
        <v>1311</v>
      </c>
      <c r="P614" s="49">
        <v>4.0</v>
      </c>
      <c r="Q614" s="50">
        <f t="shared" si="777"/>
        <v>2.666666667</v>
      </c>
      <c r="R614" s="48" t="s">
        <v>1312</v>
      </c>
      <c r="S614" s="49">
        <v>3.0</v>
      </c>
      <c r="T614" s="50">
        <f t="shared" si="778"/>
        <v>2</v>
      </c>
      <c r="U614" s="51">
        <f t="shared" si="779"/>
        <v>17</v>
      </c>
      <c r="V614" s="124"/>
      <c r="W614" s="124"/>
      <c r="X614" s="16"/>
      <c r="Y614" s="43"/>
      <c r="Z614" s="43"/>
    </row>
    <row r="615" ht="24.75" customHeight="1">
      <c r="A615" s="33">
        <v>131.0</v>
      </c>
      <c r="B615" s="170" t="s">
        <v>1514</v>
      </c>
      <c r="C615" s="125"/>
      <c r="D615" s="54"/>
      <c r="E615" s="36" t="s">
        <v>19</v>
      </c>
      <c r="F615" s="37" t="s">
        <v>1314</v>
      </c>
      <c r="G615" s="38">
        <v>3.0</v>
      </c>
      <c r="H615" s="39">
        <f t="shared" si="774"/>
        <v>2</v>
      </c>
      <c r="I615" s="37" t="s">
        <v>1315</v>
      </c>
      <c r="J615" s="38">
        <v>4.0</v>
      </c>
      <c r="K615" s="39">
        <f t="shared" si="775"/>
        <v>2.666666667</v>
      </c>
      <c r="L615" s="37" t="s">
        <v>260</v>
      </c>
      <c r="M615" s="38">
        <v>4.0</v>
      </c>
      <c r="N615" s="39">
        <f t="shared" si="776"/>
        <v>2.666666667</v>
      </c>
      <c r="O615" s="37" t="s">
        <v>1316</v>
      </c>
      <c r="P615" s="38">
        <v>4.0</v>
      </c>
      <c r="Q615" s="39">
        <f t="shared" si="777"/>
        <v>2.666666667</v>
      </c>
      <c r="R615" s="37"/>
      <c r="S615" s="38"/>
      <c r="T615" s="39">
        <f t="shared" si="778"/>
        <v>0</v>
      </c>
      <c r="U615" s="40">
        <f t="shared" si="779"/>
        <v>15</v>
      </c>
      <c r="V615" s="126">
        <f>U615+U616</f>
        <v>25</v>
      </c>
      <c r="W615" s="127">
        <f>H615+H616+K615+K616+N615+N616+Q615+Q616+T615+T616</f>
        <v>16.66666667</v>
      </c>
      <c r="X615" s="72" t="s">
        <v>1317</v>
      </c>
      <c r="Y615" s="43"/>
      <c r="Z615" s="43"/>
    </row>
    <row r="616" ht="15.75" customHeight="1">
      <c r="A616" s="124"/>
      <c r="B616" s="124"/>
      <c r="C616" s="124"/>
      <c r="D616" s="46">
        <v>1986.0</v>
      </c>
      <c r="E616" s="47" t="s">
        <v>25</v>
      </c>
      <c r="F616" s="48" t="s">
        <v>1318</v>
      </c>
      <c r="G616" s="49">
        <v>3.0</v>
      </c>
      <c r="H616" s="50">
        <f t="shared" si="774"/>
        <v>2</v>
      </c>
      <c r="I616" s="48"/>
      <c r="J616" s="49"/>
      <c r="K616" s="50">
        <f t="shared" si="775"/>
        <v>0</v>
      </c>
      <c r="L616" s="48"/>
      <c r="M616" s="49"/>
      <c r="N616" s="50">
        <f t="shared" si="776"/>
        <v>0</v>
      </c>
      <c r="O616" s="48" t="s">
        <v>1319</v>
      </c>
      <c r="P616" s="49">
        <v>4.0</v>
      </c>
      <c r="Q616" s="50">
        <f t="shared" si="777"/>
        <v>2.666666667</v>
      </c>
      <c r="R616" s="48" t="s">
        <v>1320</v>
      </c>
      <c r="S616" s="49">
        <v>3.0</v>
      </c>
      <c r="T616" s="50">
        <f t="shared" si="778"/>
        <v>2</v>
      </c>
      <c r="U616" s="51">
        <f t="shared" si="779"/>
        <v>10</v>
      </c>
      <c r="V616" s="124"/>
      <c r="W616" s="124"/>
      <c r="X616" s="16"/>
      <c r="Y616" s="43"/>
      <c r="Z616" s="43"/>
    </row>
    <row r="617" ht="24.75" customHeight="1">
      <c r="A617" s="169">
        <v>132.0</v>
      </c>
      <c r="B617" s="170" t="s">
        <v>1515</v>
      </c>
      <c r="C617" s="125"/>
      <c r="D617" s="54"/>
      <c r="E617" s="36" t="s">
        <v>19</v>
      </c>
      <c r="F617" s="37" t="s">
        <v>1322</v>
      </c>
      <c r="G617" s="38">
        <v>3.0</v>
      </c>
      <c r="H617" s="39">
        <f t="shared" si="774"/>
        <v>2</v>
      </c>
      <c r="I617" s="37" t="s">
        <v>1323</v>
      </c>
      <c r="J617" s="38">
        <v>4.0</v>
      </c>
      <c r="K617" s="39">
        <f t="shared" si="775"/>
        <v>2.666666667</v>
      </c>
      <c r="L617" s="37" t="s">
        <v>1324</v>
      </c>
      <c r="M617" s="38">
        <v>4.0</v>
      </c>
      <c r="N617" s="39">
        <f t="shared" si="776"/>
        <v>2.666666667</v>
      </c>
      <c r="O617" s="37" t="s">
        <v>1325</v>
      </c>
      <c r="P617" s="38">
        <v>4.0</v>
      </c>
      <c r="Q617" s="39">
        <f t="shared" si="777"/>
        <v>2.666666667</v>
      </c>
      <c r="R617" s="37" t="s">
        <v>1326</v>
      </c>
      <c r="S617" s="38">
        <v>4.0</v>
      </c>
      <c r="T617" s="39">
        <f t="shared" si="778"/>
        <v>2.666666667</v>
      </c>
      <c r="U617" s="40">
        <f t="shared" si="779"/>
        <v>19</v>
      </c>
      <c r="V617" s="126">
        <f>U617+U618</f>
        <v>34</v>
      </c>
      <c r="W617" s="127">
        <f>H617+H618+K617+K618+N617+N618+Q617+Q618+T617+T618</f>
        <v>22.66666667</v>
      </c>
      <c r="X617" s="72" t="s">
        <v>1317</v>
      </c>
      <c r="Y617" s="43"/>
      <c r="Z617" s="43"/>
    </row>
    <row r="618" ht="15.75" customHeight="1">
      <c r="A618" s="124"/>
      <c r="B618" s="124"/>
      <c r="C618" s="124"/>
      <c r="D618" s="58"/>
      <c r="E618" s="47" t="s">
        <v>25</v>
      </c>
      <c r="F618" s="48" t="s">
        <v>1327</v>
      </c>
      <c r="G618" s="49">
        <v>4.0</v>
      </c>
      <c r="H618" s="50">
        <f t="shared" si="774"/>
        <v>2.666666667</v>
      </c>
      <c r="I618" s="48" t="s">
        <v>1328</v>
      </c>
      <c r="J618" s="49">
        <v>4.0</v>
      </c>
      <c r="K618" s="50">
        <f t="shared" si="775"/>
        <v>2.666666667</v>
      </c>
      <c r="L618" s="48" t="s">
        <v>1329</v>
      </c>
      <c r="M618" s="49">
        <v>4.0</v>
      </c>
      <c r="N618" s="50">
        <f t="shared" si="776"/>
        <v>2.666666667</v>
      </c>
      <c r="O618" s="48"/>
      <c r="P618" s="49"/>
      <c r="Q618" s="50">
        <f t="shared" si="777"/>
        <v>0</v>
      </c>
      <c r="R618" s="48" t="s">
        <v>1330</v>
      </c>
      <c r="S618" s="49">
        <v>3.0</v>
      </c>
      <c r="T618" s="50">
        <f t="shared" si="778"/>
        <v>2</v>
      </c>
      <c r="U618" s="51">
        <f t="shared" si="779"/>
        <v>15</v>
      </c>
      <c r="V618" s="124"/>
      <c r="W618" s="124"/>
      <c r="X618" s="16"/>
      <c r="Y618" s="43"/>
      <c r="Z618" s="43"/>
    </row>
    <row r="619" ht="24.75" customHeight="1">
      <c r="A619" s="33">
        <v>133.0</v>
      </c>
      <c r="B619" s="172" t="s">
        <v>1516</v>
      </c>
      <c r="C619" s="125"/>
      <c r="D619" s="35" t="s">
        <v>18</v>
      </c>
      <c r="E619" s="36" t="s">
        <v>19</v>
      </c>
      <c r="F619" s="37" t="s">
        <v>1332</v>
      </c>
      <c r="G619" s="38">
        <v>3.0</v>
      </c>
      <c r="H619" s="39">
        <f t="shared" si="774"/>
        <v>2</v>
      </c>
      <c r="I619" s="37"/>
      <c r="J619" s="38"/>
      <c r="K619" s="39">
        <f t="shared" si="775"/>
        <v>0</v>
      </c>
      <c r="L619" s="37" t="s">
        <v>1333</v>
      </c>
      <c r="M619" s="38">
        <v>4.0</v>
      </c>
      <c r="N619" s="39">
        <f t="shared" si="776"/>
        <v>2.666666667</v>
      </c>
      <c r="O619" s="37" t="s">
        <v>1334</v>
      </c>
      <c r="P619" s="38">
        <v>4.0</v>
      </c>
      <c r="Q619" s="39">
        <f t="shared" si="777"/>
        <v>2.666666667</v>
      </c>
      <c r="R619" s="37"/>
      <c r="S619" s="38"/>
      <c r="T619" s="39">
        <f t="shared" si="778"/>
        <v>0</v>
      </c>
      <c r="U619" s="40">
        <f t="shared" si="779"/>
        <v>11</v>
      </c>
      <c r="V619" s="126">
        <f>U619+U620</f>
        <v>20</v>
      </c>
      <c r="W619" s="127">
        <f>H619+H620+K619+K620+N619+N620+Q619+Q620+T619+T620</f>
        <v>13.33333333</v>
      </c>
      <c r="X619" s="72" t="s">
        <v>1335</v>
      </c>
      <c r="Y619" s="43"/>
      <c r="Z619" s="43"/>
    </row>
    <row r="620" ht="15.75" customHeight="1">
      <c r="A620" s="124"/>
      <c r="B620" s="124"/>
      <c r="C620" s="124"/>
      <c r="D620" s="46"/>
      <c r="E620" s="47" t="s">
        <v>25</v>
      </c>
      <c r="F620" s="48"/>
      <c r="G620" s="49"/>
      <c r="H620" s="50">
        <f t="shared" si="774"/>
        <v>0</v>
      </c>
      <c r="I620" s="48"/>
      <c r="J620" s="49"/>
      <c r="K620" s="50">
        <f t="shared" si="775"/>
        <v>0</v>
      </c>
      <c r="L620" s="48" t="s">
        <v>1336</v>
      </c>
      <c r="M620" s="49">
        <v>3.0</v>
      </c>
      <c r="N620" s="50">
        <f t="shared" si="776"/>
        <v>2</v>
      </c>
      <c r="O620" s="48" t="s">
        <v>1337</v>
      </c>
      <c r="P620" s="49">
        <v>3.0</v>
      </c>
      <c r="Q620" s="50">
        <f t="shared" si="777"/>
        <v>2</v>
      </c>
      <c r="R620" s="48" t="s">
        <v>1338</v>
      </c>
      <c r="S620" s="49">
        <v>3.0</v>
      </c>
      <c r="T620" s="50">
        <f t="shared" si="778"/>
        <v>2</v>
      </c>
      <c r="U620" s="51">
        <f t="shared" si="779"/>
        <v>9</v>
      </c>
      <c r="V620" s="124"/>
      <c r="W620" s="124"/>
      <c r="X620" s="16"/>
      <c r="Y620" s="43"/>
      <c r="Z620" s="43"/>
    </row>
    <row r="621" ht="24.75" customHeight="1">
      <c r="A621" s="169">
        <v>134.0</v>
      </c>
      <c r="B621" s="172" t="s">
        <v>1517</v>
      </c>
      <c r="C621" s="125"/>
      <c r="D621" s="35" t="s">
        <v>18</v>
      </c>
      <c r="E621" s="36" t="s">
        <v>19</v>
      </c>
      <c r="F621" s="37"/>
      <c r="G621" s="38"/>
      <c r="H621" s="39">
        <f t="shared" si="774"/>
        <v>0</v>
      </c>
      <c r="I621" s="37"/>
      <c r="J621" s="38"/>
      <c r="K621" s="39">
        <f t="shared" si="775"/>
        <v>0</v>
      </c>
      <c r="L621" s="37"/>
      <c r="M621" s="38"/>
      <c r="N621" s="39">
        <f t="shared" si="776"/>
        <v>0</v>
      </c>
      <c r="O621" s="37"/>
      <c r="P621" s="38"/>
      <c r="Q621" s="39">
        <f t="shared" si="777"/>
        <v>0</v>
      </c>
      <c r="R621" s="37"/>
      <c r="S621" s="38"/>
      <c r="T621" s="39">
        <f t="shared" si="778"/>
        <v>0</v>
      </c>
      <c r="U621" s="40">
        <f t="shared" si="779"/>
        <v>0</v>
      </c>
      <c r="V621" s="126">
        <f>U621+U622</f>
        <v>3</v>
      </c>
      <c r="W621" s="127">
        <f>H621+H622+K621+K622+N621+N622+Q621+Q622+T621+T622</f>
        <v>2</v>
      </c>
      <c r="X621" s="72" t="s">
        <v>1335</v>
      </c>
      <c r="Y621" s="43"/>
      <c r="Z621" s="43"/>
    </row>
    <row r="622" ht="15.75" customHeight="1">
      <c r="A622" s="124"/>
      <c r="B622" s="124"/>
      <c r="C622" s="124"/>
      <c r="D622" s="46">
        <v>1998.0</v>
      </c>
      <c r="E622" s="47" t="s">
        <v>25</v>
      </c>
      <c r="F622" s="48"/>
      <c r="G622" s="49"/>
      <c r="H622" s="50">
        <f t="shared" si="774"/>
        <v>0</v>
      </c>
      <c r="I622" s="48"/>
      <c r="J622" s="49"/>
      <c r="K622" s="50">
        <f t="shared" si="775"/>
        <v>0</v>
      </c>
      <c r="L622" s="48"/>
      <c r="M622" s="49"/>
      <c r="N622" s="50">
        <f t="shared" si="776"/>
        <v>0</v>
      </c>
      <c r="O622" s="48"/>
      <c r="P622" s="49"/>
      <c r="Q622" s="50">
        <f t="shared" si="777"/>
        <v>0</v>
      </c>
      <c r="R622" s="48" t="s">
        <v>1340</v>
      </c>
      <c r="S622" s="49">
        <v>3.0</v>
      </c>
      <c r="T622" s="50">
        <f t="shared" si="778"/>
        <v>2</v>
      </c>
      <c r="U622" s="51">
        <f t="shared" si="779"/>
        <v>3</v>
      </c>
      <c r="V622" s="124"/>
      <c r="W622" s="124"/>
      <c r="X622" s="16"/>
      <c r="Y622" s="43"/>
      <c r="Z622" s="43"/>
    </row>
    <row r="623" ht="24.75" customHeight="1">
      <c r="A623" s="33">
        <v>135.0</v>
      </c>
      <c r="B623" s="172" t="s">
        <v>1518</v>
      </c>
      <c r="C623" s="125"/>
      <c r="D623" s="35" t="s">
        <v>18</v>
      </c>
      <c r="E623" s="36" t="s">
        <v>19</v>
      </c>
      <c r="F623" s="37"/>
      <c r="G623" s="38"/>
      <c r="H623" s="39">
        <f t="shared" si="774"/>
        <v>0</v>
      </c>
      <c r="I623" s="37"/>
      <c r="J623" s="38"/>
      <c r="K623" s="39">
        <f t="shared" si="775"/>
        <v>0</v>
      </c>
      <c r="L623" s="37"/>
      <c r="M623" s="38"/>
      <c r="N623" s="39">
        <f t="shared" si="776"/>
        <v>0</v>
      </c>
      <c r="O623" s="37"/>
      <c r="P623" s="38"/>
      <c r="Q623" s="39">
        <f t="shared" si="777"/>
        <v>0</v>
      </c>
      <c r="R623" s="37"/>
      <c r="S623" s="38"/>
      <c r="T623" s="39">
        <f t="shared" si="778"/>
        <v>0</v>
      </c>
      <c r="U623" s="40">
        <f t="shared" si="779"/>
        <v>0</v>
      </c>
      <c r="V623" s="126">
        <f>U623+U624</f>
        <v>3</v>
      </c>
      <c r="W623" s="127">
        <f>H623+H624+K623+K624+N623+N624+Q623+Q624+T623+T624</f>
        <v>2</v>
      </c>
      <c r="X623" s="72" t="s">
        <v>1335</v>
      </c>
      <c r="Y623" s="43"/>
      <c r="Z623" s="43"/>
    </row>
    <row r="624" ht="15.75" customHeight="1">
      <c r="A624" s="124"/>
      <c r="B624" s="124"/>
      <c r="C624" s="124"/>
      <c r="D624" s="46">
        <v>1995.0</v>
      </c>
      <c r="E624" s="47" t="s">
        <v>25</v>
      </c>
      <c r="F624" s="48"/>
      <c r="G624" s="49"/>
      <c r="H624" s="50">
        <f t="shared" si="774"/>
        <v>0</v>
      </c>
      <c r="I624" s="48"/>
      <c r="J624" s="49"/>
      <c r="K624" s="50">
        <f t="shared" si="775"/>
        <v>0</v>
      </c>
      <c r="L624" s="76" t="s">
        <v>1342</v>
      </c>
      <c r="M624" s="49"/>
      <c r="N624" s="50">
        <f t="shared" si="776"/>
        <v>0</v>
      </c>
      <c r="O624" s="48"/>
      <c r="P624" s="49"/>
      <c r="Q624" s="50">
        <f t="shared" si="777"/>
        <v>0</v>
      </c>
      <c r="R624" s="48" t="s">
        <v>1343</v>
      </c>
      <c r="S624" s="49">
        <v>3.0</v>
      </c>
      <c r="T624" s="50">
        <f t="shared" si="778"/>
        <v>2</v>
      </c>
      <c r="U624" s="51">
        <f t="shared" si="779"/>
        <v>3</v>
      </c>
      <c r="V624" s="124"/>
      <c r="W624" s="124"/>
      <c r="X624" s="16"/>
      <c r="Y624" s="43"/>
      <c r="Z624" s="43"/>
    </row>
    <row r="625" ht="24.75" customHeight="1">
      <c r="A625" s="169"/>
      <c r="B625" s="125"/>
      <c r="C625" s="125"/>
      <c r="D625" s="54"/>
      <c r="E625" s="36" t="s">
        <v>19</v>
      </c>
      <c r="F625" s="37"/>
      <c r="G625" s="38"/>
      <c r="H625" s="39">
        <f t="shared" si="774"/>
        <v>0</v>
      </c>
      <c r="I625" s="37"/>
      <c r="J625" s="38"/>
      <c r="K625" s="39">
        <f t="shared" si="775"/>
        <v>0</v>
      </c>
      <c r="L625" s="37"/>
      <c r="M625" s="38"/>
      <c r="N625" s="39">
        <f t="shared" si="776"/>
        <v>0</v>
      </c>
      <c r="O625" s="37"/>
      <c r="P625" s="38"/>
      <c r="Q625" s="39">
        <f t="shared" si="777"/>
        <v>0</v>
      </c>
      <c r="R625" s="37"/>
      <c r="S625" s="38"/>
      <c r="T625" s="39">
        <f t="shared" si="778"/>
        <v>0</v>
      </c>
      <c r="U625" s="40">
        <f t="shared" si="779"/>
        <v>0</v>
      </c>
      <c r="V625" s="126">
        <f>U625+U626</f>
        <v>0</v>
      </c>
      <c r="W625" s="127">
        <f>H625+H626+K625+K626+N625+N626+Q625+Q626+T625+T626</f>
        <v>0</v>
      </c>
      <c r="X625" s="72"/>
      <c r="Y625" s="43"/>
      <c r="Z625" s="43"/>
    </row>
    <row r="626" ht="15.75" customHeight="1">
      <c r="A626" s="124"/>
      <c r="B626" s="124"/>
      <c r="C626" s="124"/>
      <c r="D626" s="58"/>
      <c r="E626" s="47" t="s">
        <v>25</v>
      </c>
      <c r="F626" s="48"/>
      <c r="G626" s="49"/>
      <c r="H626" s="50">
        <f t="shared" si="774"/>
        <v>0</v>
      </c>
      <c r="I626" s="48"/>
      <c r="J626" s="49"/>
      <c r="K626" s="50">
        <f t="shared" si="775"/>
        <v>0</v>
      </c>
      <c r="L626" s="48"/>
      <c r="M626" s="49"/>
      <c r="N626" s="50">
        <f t="shared" si="776"/>
        <v>0</v>
      </c>
      <c r="O626" s="48"/>
      <c r="P626" s="49"/>
      <c r="Q626" s="50">
        <f t="shared" si="777"/>
        <v>0</v>
      </c>
      <c r="R626" s="48"/>
      <c r="S626" s="49"/>
      <c r="T626" s="50">
        <f t="shared" si="778"/>
        <v>0</v>
      </c>
      <c r="U626" s="51">
        <f t="shared" si="779"/>
        <v>0</v>
      </c>
      <c r="V626" s="124"/>
      <c r="W626" s="124"/>
      <c r="X626" s="16"/>
      <c r="Y626" s="43"/>
      <c r="Z626" s="43"/>
    </row>
    <row r="627" ht="15.0" customHeight="1">
      <c r="A627" s="33"/>
      <c r="B627" s="125"/>
      <c r="C627" s="125"/>
      <c r="D627" s="54"/>
      <c r="E627" s="36" t="s">
        <v>19</v>
      </c>
      <c r="F627" s="37"/>
      <c r="G627" s="38"/>
      <c r="H627" s="39">
        <f t="shared" si="774"/>
        <v>0</v>
      </c>
      <c r="I627" s="62"/>
      <c r="J627" s="63"/>
      <c r="K627" s="39">
        <f t="shared" si="775"/>
        <v>0</v>
      </c>
      <c r="L627" s="37"/>
      <c r="M627" s="38"/>
      <c r="N627" s="39">
        <f t="shared" si="776"/>
        <v>0</v>
      </c>
      <c r="O627" s="37"/>
      <c r="P627" s="38"/>
      <c r="Q627" s="39">
        <f t="shared" si="777"/>
        <v>0</v>
      </c>
      <c r="R627" s="67"/>
      <c r="S627" s="68"/>
      <c r="T627" s="39">
        <f t="shared" si="778"/>
        <v>0</v>
      </c>
      <c r="U627" s="40">
        <f t="shared" si="779"/>
        <v>0</v>
      </c>
      <c r="V627" s="126">
        <f>U627+U628</f>
        <v>0</v>
      </c>
      <c r="W627" s="127">
        <f>H627+H628+K627+K628+N627+N628+Q627+Q628+T627+T628</f>
        <v>0</v>
      </c>
      <c r="X627" s="72"/>
      <c r="Y627" s="43"/>
      <c r="Z627" s="43"/>
    </row>
    <row r="628" ht="15.75" customHeight="1">
      <c r="A628" s="124"/>
      <c r="B628" s="124"/>
      <c r="C628" s="124"/>
      <c r="D628" s="58"/>
      <c r="E628" s="47" t="s">
        <v>25</v>
      </c>
      <c r="F628" s="48"/>
      <c r="G628" s="49"/>
      <c r="H628" s="50">
        <f t="shared" si="774"/>
        <v>0</v>
      </c>
      <c r="I628" s="48"/>
      <c r="J628" s="49"/>
      <c r="K628" s="50">
        <f t="shared" si="775"/>
        <v>0</v>
      </c>
      <c r="L628" s="48"/>
      <c r="M628" s="49"/>
      <c r="N628" s="50">
        <f t="shared" si="776"/>
        <v>0</v>
      </c>
      <c r="O628" s="48"/>
      <c r="P628" s="49"/>
      <c r="Q628" s="50">
        <f t="shared" si="777"/>
        <v>0</v>
      </c>
      <c r="R628" s="48"/>
      <c r="S628" s="49"/>
      <c r="T628" s="50">
        <f t="shared" si="778"/>
        <v>0</v>
      </c>
      <c r="U628" s="51">
        <f t="shared" si="779"/>
        <v>0</v>
      </c>
      <c r="V628" s="124"/>
      <c r="W628" s="124"/>
      <c r="X628" s="16"/>
      <c r="Y628" s="43"/>
      <c r="Z628" s="43"/>
    </row>
    <row r="629" ht="15.0" customHeight="1">
      <c r="A629" s="169"/>
      <c r="B629" s="125"/>
      <c r="C629" s="125"/>
      <c r="D629" s="54"/>
      <c r="E629" s="36" t="s">
        <v>19</v>
      </c>
      <c r="F629" s="37"/>
      <c r="G629" s="38"/>
      <c r="H629" s="39">
        <f t="shared" si="774"/>
        <v>0</v>
      </c>
      <c r="I629" s="37"/>
      <c r="J629" s="38"/>
      <c r="K629" s="39">
        <f t="shared" si="775"/>
        <v>0</v>
      </c>
      <c r="L629" s="67"/>
      <c r="M629" s="68"/>
      <c r="N629" s="39">
        <f t="shared" si="776"/>
        <v>0</v>
      </c>
      <c r="O629" s="37"/>
      <c r="P629" s="38"/>
      <c r="Q629" s="39">
        <f t="shared" si="777"/>
        <v>0</v>
      </c>
      <c r="R629" s="37"/>
      <c r="S629" s="38"/>
      <c r="T629" s="39">
        <f t="shared" si="778"/>
        <v>0</v>
      </c>
      <c r="U629" s="40">
        <f t="shared" si="779"/>
        <v>0</v>
      </c>
      <c r="V629" s="126">
        <f>U629+U630</f>
        <v>0</v>
      </c>
      <c r="W629" s="127">
        <f>H629+H630+K629+K630+N629+N630+Q629+Q630+T629+T630</f>
        <v>0</v>
      </c>
      <c r="X629" s="16"/>
      <c r="Y629" s="43"/>
      <c r="Z629" s="43"/>
    </row>
    <row r="630" ht="15.75" customHeight="1">
      <c r="A630" s="124"/>
      <c r="B630" s="124"/>
      <c r="C630" s="124"/>
      <c r="D630" s="58"/>
      <c r="E630" s="47" t="s">
        <v>25</v>
      </c>
      <c r="F630" s="48"/>
      <c r="G630" s="49"/>
      <c r="H630" s="50">
        <f t="shared" si="774"/>
        <v>0</v>
      </c>
      <c r="I630" s="48"/>
      <c r="J630" s="49"/>
      <c r="K630" s="50">
        <f t="shared" si="775"/>
        <v>0</v>
      </c>
      <c r="L630" s="48"/>
      <c r="M630" s="49"/>
      <c r="N630" s="50">
        <f t="shared" si="776"/>
        <v>0</v>
      </c>
      <c r="O630" s="48"/>
      <c r="P630" s="49"/>
      <c r="Q630" s="50">
        <f t="shared" si="777"/>
        <v>0</v>
      </c>
      <c r="R630" s="48"/>
      <c r="S630" s="49"/>
      <c r="T630" s="50">
        <f t="shared" si="778"/>
        <v>0</v>
      </c>
      <c r="U630" s="51">
        <f t="shared" si="779"/>
        <v>0</v>
      </c>
      <c r="V630" s="124"/>
      <c r="W630" s="124"/>
      <c r="X630" s="16"/>
      <c r="Y630" s="43"/>
      <c r="Z630" s="43"/>
    </row>
    <row r="631" ht="15.0" customHeight="1">
      <c r="A631" s="33"/>
      <c r="B631" s="125"/>
      <c r="C631" s="125"/>
      <c r="D631" s="54"/>
      <c r="E631" s="36" t="s">
        <v>19</v>
      </c>
      <c r="F631" s="37"/>
      <c r="G631" s="38"/>
      <c r="H631" s="39">
        <f t="shared" si="774"/>
        <v>0</v>
      </c>
      <c r="I631" s="37"/>
      <c r="J631" s="38"/>
      <c r="K631" s="39">
        <f t="shared" si="775"/>
        <v>0</v>
      </c>
      <c r="L631" s="67"/>
      <c r="M631" s="68"/>
      <c r="N631" s="39">
        <f t="shared" si="776"/>
        <v>0</v>
      </c>
      <c r="O631" s="67"/>
      <c r="P631" s="68"/>
      <c r="Q631" s="39">
        <f t="shared" si="777"/>
        <v>0</v>
      </c>
      <c r="R631" s="67"/>
      <c r="S631" s="68"/>
      <c r="T631" s="39">
        <f t="shared" si="778"/>
        <v>0</v>
      </c>
      <c r="U631" s="40">
        <f t="shared" si="779"/>
        <v>0</v>
      </c>
      <c r="V631" s="126">
        <f>U631+U632</f>
        <v>0</v>
      </c>
      <c r="W631" s="127">
        <f>H631+H632+K631+K632+N631+N632+Q631+Q632+T631+T632</f>
        <v>0</v>
      </c>
      <c r="X631" s="74"/>
      <c r="Y631" s="43"/>
      <c r="Z631" s="43"/>
    </row>
    <row r="632" ht="15.75" customHeight="1">
      <c r="A632" s="124"/>
      <c r="B632" s="124"/>
      <c r="C632" s="124"/>
      <c r="D632" s="58"/>
      <c r="E632" s="47" t="s">
        <v>25</v>
      </c>
      <c r="F632" s="48"/>
      <c r="G632" s="49"/>
      <c r="H632" s="50">
        <f t="shared" si="774"/>
        <v>0</v>
      </c>
      <c r="I632" s="48"/>
      <c r="J632" s="49"/>
      <c r="K632" s="50">
        <f t="shared" si="775"/>
        <v>0</v>
      </c>
      <c r="L632" s="48"/>
      <c r="M632" s="49"/>
      <c r="N632" s="50">
        <f t="shared" si="776"/>
        <v>0</v>
      </c>
      <c r="O632" s="48"/>
      <c r="P632" s="49"/>
      <c r="Q632" s="50">
        <f t="shared" si="777"/>
        <v>0</v>
      </c>
      <c r="R632" s="48"/>
      <c r="S632" s="49"/>
      <c r="T632" s="50">
        <f t="shared" si="778"/>
        <v>0</v>
      </c>
      <c r="U632" s="51">
        <f t="shared" si="779"/>
        <v>0</v>
      </c>
      <c r="V632" s="124"/>
      <c r="W632" s="124"/>
      <c r="X632" s="16"/>
      <c r="Y632" s="43"/>
      <c r="Z632" s="43"/>
    </row>
    <row r="633" ht="15.0" customHeight="1">
      <c r="A633" s="169"/>
      <c r="B633" s="125"/>
      <c r="C633" s="125"/>
      <c r="D633" s="54"/>
      <c r="E633" s="36" t="s">
        <v>19</v>
      </c>
      <c r="F633" s="37"/>
      <c r="G633" s="38"/>
      <c r="H633" s="39">
        <f t="shared" si="774"/>
        <v>0</v>
      </c>
      <c r="I633" s="37"/>
      <c r="J633" s="38"/>
      <c r="K633" s="39">
        <f t="shared" si="775"/>
        <v>0</v>
      </c>
      <c r="L633" s="37"/>
      <c r="M633" s="38"/>
      <c r="N633" s="39">
        <f t="shared" si="776"/>
        <v>0</v>
      </c>
      <c r="O633" s="37"/>
      <c r="P633" s="38"/>
      <c r="Q633" s="39">
        <f t="shared" si="777"/>
        <v>0</v>
      </c>
      <c r="R633" s="37"/>
      <c r="S633" s="38"/>
      <c r="T633" s="39">
        <f t="shared" si="778"/>
        <v>0</v>
      </c>
      <c r="U633" s="40">
        <f t="shared" si="779"/>
        <v>0</v>
      </c>
      <c r="V633" s="126">
        <f>U633+U634</f>
        <v>0</v>
      </c>
      <c r="W633" s="127">
        <f>H633+H634+K633+K634+N633+N634+Q633+Q634+T633+T634</f>
        <v>0</v>
      </c>
      <c r="X633" s="72"/>
      <c r="Y633" s="43"/>
      <c r="Z633" s="43"/>
    </row>
    <row r="634" ht="15.75" customHeight="1">
      <c r="A634" s="124"/>
      <c r="B634" s="124"/>
      <c r="C634" s="124"/>
      <c r="D634" s="58"/>
      <c r="E634" s="47" t="s">
        <v>25</v>
      </c>
      <c r="F634" s="48"/>
      <c r="G634" s="49"/>
      <c r="H634" s="50">
        <f t="shared" si="774"/>
        <v>0</v>
      </c>
      <c r="I634" s="48"/>
      <c r="J634" s="49"/>
      <c r="K634" s="50">
        <f t="shared" si="775"/>
        <v>0</v>
      </c>
      <c r="L634" s="48"/>
      <c r="M634" s="49"/>
      <c r="N634" s="50">
        <f t="shared" si="776"/>
        <v>0</v>
      </c>
      <c r="O634" s="48"/>
      <c r="P634" s="49"/>
      <c r="Q634" s="50">
        <f t="shared" si="777"/>
        <v>0</v>
      </c>
      <c r="R634" s="48"/>
      <c r="S634" s="49"/>
      <c r="T634" s="50">
        <f t="shared" si="778"/>
        <v>0</v>
      </c>
      <c r="U634" s="51">
        <f t="shared" si="779"/>
        <v>0</v>
      </c>
      <c r="V634" s="124"/>
      <c r="W634" s="124"/>
      <c r="X634" s="74"/>
      <c r="Y634" s="43"/>
      <c r="Z634" s="43"/>
    </row>
    <row r="635" ht="15.0" customHeight="1">
      <c r="A635" s="33"/>
      <c r="B635" s="125"/>
      <c r="C635" s="34"/>
      <c r="D635" s="54"/>
      <c r="E635" s="36" t="s">
        <v>19</v>
      </c>
      <c r="F635" s="67"/>
      <c r="G635" s="68"/>
      <c r="H635" s="70">
        <f t="shared" si="774"/>
        <v>0</v>
      </c>
      <c r="I635" s="67"/>
      <c r="J635" s="68"/>
      <c r="K635" s="70">
        <f t="shared" si="775"/>
        <v>0</v>
      </c>
      <c r="L635" s="67"/>
      <c r="M635" s="68"/>
      <c r="N635" s="70">
        <f t="shared" si="776"/>
        <v>0</v>
      </c>
      <c r="O635" s="67"/>
      <c r="P635" s="38"/>
      <c r="Q635" s="39">
        <f t="shared" si="777"/>
        <v>0</v>
      </c>
      <c r="R635" s="67"/>
      <c r="S635" s="68"/>
      <c r="T635" s="39">
        <f t="shared" si="778"/>
        <v>0</v>
      </c>
      <c r="U635" s="40">
        <f t="shared" si="779"/>
        <v>0</v>
      </c>
      <c r="V635" s="126">
        <f>U635+U636</f>
        <v>0</v>
      </c>
      <c r="W635" s="127">
        <f>H635+H636+K635+K636+N635+N636+Q635+Q636+T635+T636</f>
        <v>0</v>
      </c>
      <c r="X635" s="74"/>
      <c r="Y635" s="43"/>
      <c r="Z635" s="43"/>
    </row>
    <row r="636" ht="15.75" customHeight="1">
      <c r="A636" s="124"/>
      <c r="B636" s="124"/>
      <c r="C636" s="57"/>
      <c r="D636" s="58"/>
      <c r="E636" s="47" t="s">
        <v>25</v>
      </c>
      <c r="F636" s="48"/>
      <c r="G636" s="49"/>
      <c r="H636" s="50">
        <f t="shared" si="774"/>
        <v>0</v>
      </c>
      <c r="I636" s="48"/>
      <c r="J636" s="49"/>
      <c r="K636" s="50">
        <f t="shared" si="775"/>
        <v>0</v>
      </c>
      <c r="L636" s="48"/>
      <c r="M636" s="49"/>
      <c r="N636" s="50">
        <f t="shared" si="776"/>
        <v>0</v>
      </c>
      <c r="O636" s="48"/>
      <c r="P636" s="49"/>
      <c r="Q636" s="50">
        <f t="shared" si="777"/>
        <v>0</v>
      </c>
      <c r="R636" s="48"/>
      <c r="S636" s="49"/>
      <c r="T636" s="50">
        <f t="shared" si="778"/>
        <v>0</v>
      </c>
      <c r="U636" s="51">
        <f t="shared" si="779"/>
        <v>0</v>
      </c>
      <c r="V636" s="124"/>
      <c r="W636" s="164"/>
      <c r="X636" s="16"/>
      <c r="Y636" s="43"/>
      <c r="Z636" s="43"/>
    </row>
    <row r="637" ht="15.0" customHeight="1">
      <c r="A637" s="169"/>
      <c r="B637" s="85"/>
      <c r="C637" s="85"/>
      <c r="D637" s="54"/>
      <c r="E637" s="36" t="s">
        <v>19</v>
      </c>
      <c r="F637" s="37"/>
      <c r="G637" s="38"/>
      <c r="H637" s="39">
        <f t="shared" si="774"/>
        <v>0</v>
      </c>
      <c r="I637" s="37"/>
      <c r="J637" s="38"/>
      <c r="K637" s="39">
        <f t="shared" si="775"/>
        <v>0</v>
      </c>
      <c r="L637" s="37"/>
      <c r="M637" s="38"/>
      <c r="N637" s="39">
        <f t="shared" si="776"/>
        <v>0</v>
      </c>
      <c r="O637" s="37"/>
      <c r="P637" s="38"/>
      <c r="Q637" s="39">
        <f t="shared" si="777"/>
        <v>0</v>
      </c>
      <c r="R637" s="37"/>
      <c r="S637" s="38"/>
      <c r="T637" s="39">
        <f t="shared" si="778"/>
        <v>0</v>
      </c>
      <c r="U637" s="40">
        <f t="shared" si="779"/>
        <v>0</v>
      </c>
      <c r="V637" s="126">
        <f>U637+U638</f>
        <v>0</v>
      </c>
      <c r="W637" s="127">
        <f>H637+H638+K637+K638+N637+N638+Q637+Q638+T637+T638</f>
        <v>0</v>
      </c>
      <c r="X637" s="16"/>
      <c r="Y637" s="43"/>
      <c r="Z637" s="43"/>
    </row>
    <row r="638" ht="15.75" customHeight="1">
      <c r="A638" s="124"/>
      <c r="B638" s="124"/>
      <c r="C638" s="86"/>
      <c r="D638" s="58"/>
      <c r="E638" s="47" t="s">
        <v>25</v>
      </c>
      <c r="F638" s="48"/>
      <c r="G638" s="49"/>
      <c r="H638" s="50">
        <f t="shared" si="774"/>
        <v>0</v>
      </c>
      <c r="I638" s="48"/>
      <c r="J638" s="49"/>
      <c r="K638" s="50">
        <f t="shared" si="775"/>
        <v>0</v>
      </c>
      <c r="L638" s="48"/>
      <c r="M638" s="49"/>
      <c r="N638" s="50">
        <f t="shared" si="776"/>
        <v>0</v>
      </c>
      <c r="O638" s="48"/>
      <c r="P638" s="49"/>
      <c r="Q638" s="50">
        <f t="shared" si="777"/>
        <v>0</v>
      </c>
      <c r="R638" s="48"/>
      <c r="S638" s="49"/>
      <c r="T638" s="50">
        <f t="shared" si="778"/>
        <v>0</v>
      </c>
      <c r="U638" s="51">
        <f t="shared" si="779"/>
        <v>0</v>
      </c>
      <c r="V638" s="124"/>
      <c r="W638" s="124"/>
      <c r="X638" s="16"/>
      <c r="Y638" s="43"/>
      <c r="Z638" s="43"/>
    </row>
    <row r="639" ht="15.0" customHeight="1">
      <c r="A639" s="33"/>
      <c r="B639" s="85"/>
      <c r="C639" s="85"/>
      <c r="D639" s="54"/>
      <c r="E639" s="36" t="s">
        <v>19</v>
      </c>
      <c r="F639" s="37"/>
      <c r="G639" s="38"/>
      <c r="H639" s="39">
        <f t="shared" si="774"/>
        <v>0</v>
      </c>
      <c r="I639" s="37"/>
      <c r="J639" s="38"/>
      <c r="K639" s="39">
        <f t="shared" si="775"/>
        <v>0</v>
      </c>
      <c r="L639" s="37"/>
      <c r="M639" s="38"/>
      <c r="N639" s="39">
        <f t="shared" si="776"/>
        <v>0</v>
      </c>
      <c r="O639" s="37"/>
      <c r="P639" s="38"/>
      <c r="Q639" s="39">
        <f t="shared" si="777"/>
        <v>0</v>
      </c>
      <c r="R639" s="37"/>
      <c r="S639" s="38"/>
      <c r="T639" s="39">
        <f t="shared" si="778"/>
        <v>0</v>
      </c>
      <c r="U639" s="40">
        <f t="shared" si="779"/>
        <v>0</v>
      </c>
      <c r="V639" s="126">
        <f>U639+U640</f>
        <v>0</v>
      </c>
      <c r="W639" s="127">
        <f>H639+H640+K639+K640+N639+N640+Q639+Q640+T639+T640</f>
        <v>0</v>
      </c>
      <c r="X639" s="16"/>
      <c r="Y639" s="43"/>
      <c r="Z639" s="43"/>
    </row>
    <row r="640" ht="15.75" customHeight="1">
      <c r="A640" s="124"/>
      <c r="B640" s="124"/>
      <c r="C640" s="86"/>
      <c r="D640" s="58"/>
      <c r="E640" s="47" t="s">
        <v>25</v>
      </c>
      <c r="F640" s="64"/>
      <c r="G640" s="65"/>
      <c r="H640" s="50">
        <f>G640*45/60</f>
        <v>0</v>
      </c>
      <c r="I640" s="48"/>
      <c r="J640" s="49"/>
      <c r="K640" s="50">
        <f t="shared" si="775"/>
        <v>0</v>
      </c>
      <c r="L640" s="64"/>
      <c r="M640" s="65"/>
      <c r="N640" s="50">
        <f t="shared" si="776"/>
        <v>0</v>
      </c>
      <c r="O640" s="64"/>
      <c r="P640" s="49"/>
      <c r="Q640" s="50">
        <f t="shared" si="777"/>
        <v>0</v>
      </c>
      <c r="R640" s="48"/>
      <c r="S640" s="49"/>
      <c r="T640" s="50">
        <f t="shared" si="778"/>
        <v>0</v>
      </c>
      <c r="U640" s="51">
        <f t="shared" si="779"/>
        <v>0</v>
      </c>
      <c r="V640" s="124"/>
      <c r="W640" s="124"/>
      <c r="X640" s="16"/>
      <c r="Y640" s="43"/>
      <c r="Z640" s="43"/>
    </row>
    <row r="641" ht="15.0" customHeight="1">
      <c r="A641" s="169"/>
      <c r="B641" s="85"/>
      <c r="C641" s="85"/>
      <c r="D641" s="54"/>
      <c r="E641" s="36" t="s">
        <v>19</v>
      </c>
      <c r="F641" s="37"/>
      <c r="G641" s="38"/>
      <c r="H641" s="39">
        <f>G641*40/60</f>
        <v>0</v>
      </c>
      <c r="I641" s="37"/>
      <c r="J641" s="38"/>
      <c r="K641" s="39">
        <f t="shared" si="775"/>
        <v>0</v>
      </c>
      <c r="L641" s="37"/>
      <c r="M641" s="38"/>
      <c r="N641" s="39">
        <f t="shared" si="776"/>
        <v>0</v>
      </c>
      <c r="O641" s="37"/>
      <c r="P641" s="38"/>
      <c r="Q641" s="39">
        <f t="shared" si="777"/>
        <v>0</v>
      </c>
      <c r="R641" s="37"/>
      <c r="S641" s="38"/>
      <c r="T641" s="39">
        <f t="shared" si="778"/>
        <v>0</v>
      </c>
      <c r="U641" s="40">
        <f t="shared" si="779"/>
        <v>0</v>
      </c>
      <c r="V641" s="126">
        <f>U641+U642</f>
        <v>0</v>
      </c>
      <c r="W641" s="127">
        <f>H641+H642+K641+K642+N641+N642+Q641+Q642+T641+T642</f>
        <v>0</v>
      </c>
      <c r="X641" s="16"/>
      <c r="Y641" s="43"/>
      <c r="Z641" s="43"/>
    </row>
    <row r="642" ht="15.75" customHeight="1">
      <c r="A642" s="124"/>
      <c r="B642" s="124"/>
      <c r="C642" s="86"/>
      <c r="D642" s="58"/>
      <c r="E642" s="47" t="s">
        <v>25</v>
      </c>
      <c r="F642" s="64"/>
      <c r="G642" s="65"/>
      <c r="H642" s="50">
        <f>G642*45/60</f>
        <v>0</v>
      </c>
      <c r="I642" s="48"/>
      <c r="J642" s="49"/>
      <c r="K642" s="50">
        <f t="shared" si="775"/>
        <v>0</v>
      </c>
      <c r="L642" s="64"/>
      <c r="M642" s="65"/>
      <c r="N642" s="50">
        <f t="shared" si="776"/>
        <v>0</v>
      </c>
      <c r="O642" s="64"/>
      <c r="P642" s="49"/>
      <c r="Q642" s="50">
        <f t="shared" si="777"/>
        <v>0</v>
      </c>
      <c r="R642" s="48"/>
      <c r="S642" s="49"/>
      <c r="T642" s="50">
        <f t="shared" si="778"/>
        <v>0</v>
      </c>
      <c r="U642" s="51">
        <f t="shared" si="779"/>
        <v>0</v>
      </c>
      <c r="V642" s="124"/>
      <c r="W642" s="124"/>
      <c r="X642" s="16"/>
      <c r="Y642" s="43"/>
      <c r="Z642" s="43"/>
    </row>
    <row r="643" ht="15.0" customHeight="1">
      <c r="A643" s="33"/>
      <c r="B643" s="85"/>
      <c r="C643" s="85"/>
      <c r="D643" s="54"/>
      <c r="E643" s="36" t="s">
        <v>19</v>
      </c>
      <c r="F643" s="37"/>
      <c r="G643" s="38"/>
      <c r="H643" s="39">
        <f t="shared" ref="H643:H644" si="780">G643*40/60</f>
        <v>0</v>
      </c>
      <c r="I643" s="37"/>
      <c r="J643" s="38"/>
      <c r="K643" s="39">
        <f t="shared" si="775"/>
        <v>0</v>
      </c>
      <c r="L643" s="37"/>
      <c r="M643" s="38"/>
      <c r="N643" s="39">
        <f t="shared" si="776"/>
        <v>0</v>
      </c>
      <c r="O643" s="37"/>
      <c r="P643" s="38"/>
      <c r="Q643" s="39">
        <f t="shared" si="777"/>
        <v>0</v>
      </c>
      <c r="R643" s="37"/>
      <c r="S643" s="38"/>
      <c r="T643" s="39">
        <f t="shared" si="778"/>
        <v>0</v>
      </c>
      <c r="U643" s="40">
        <f t="shared" si="779"/>
        <v>0</v>
      </c>
      <c r="V643" s="126">
        <f>U643+U644</f>
        <v>0</v>
      </c>
      <c r="W643" s="127">
        <f>H643+H644+K643+K644+N643+N644+Q643+Q644+T643+T644</f>
        <v>0</v>
      </c>
      <c r="X643" s="16"/>
      <c r="Y643" s="43"/>
      <c r="Z643" s="43"/>
    </row>
    <row r="644" ht="15.75" customHeight="1">
      <c r="A644" s="124"/>
      <c r="B644" s="124"/>
      <c r="C644" s="86"/>
      <c r="D644" s="58"/>
      <c r="E644" s="47" t="s">
        <v>25</v>
      </c>
      <c r="F644" s="48"/>
      <c r="G644" s="49"/>
      <c r="H644" s="50">
        <f t="shared" si="780"/>
        <v>0</v>
      </c>
      <c r="I644" s="48"/>
      <c r="J644" s="49"/>
      <c r="K644" s="50">
        <f t="shared" si="775"/>
        <v>0</v>
      </c>
      <c r="L644" s="48"/>
      <c r="M644" s="49"/>
      <c r="N644" s="50">
        <f t="shared" si="776"/>
        <v>0</v>
      </c>
      <c r="O644" s="48"/>
      <c r="P644" s="49"/>
      <c r="Q644" s="50">
        <f t="shared" si="777"/>
        <v>0</v>
      </c>
      <c r="R644" s="48"/>
      <c r="S644" s="49"/>
      <c r="T644" s="50">
        <f t="shared" si="778"/>
        <v>0</v>
      </c>
      <c r="U644" s="51">
        <f t="shared" si="779"/>
        <v>0</v>
      </c>
      <c r="V644" s="124"/>
      <c r="W644" s="164"/>
      <c r="X644" s="16"/>
      <c r="Y644" s="43"/>
      <c r="Z644" s="43"/>
    </row>
    <row r="645" ht="39.0" customHeight="1">
      <c r="A645" s="93" t="s">
        <v>1344</v>
      </c>
      <c r="B645" s="20"/>
      <c r="C645" s="20"/>
      <c r="D645" s="20"/>
      <c r="E645" s="94"/>
      <c r="F645" s="95"/>
      <c r="G645" s="96">
        <f t="shared" ref="G645:H645" si="781">SUM(G7:G644)</f>
        <v>686</v>
      </c>
      <c r="H645" s="97">
        <f t="shared" si="781"/>
        <v>462.6666667</v>
      </c>
      <c r="I645" s="95"/>
      <c r="J645" s="96">
        <f t="shared" ref="J645:K645" si="782">SUM(J7:J644)</f>
        <v>847</v>
      </c>
      <c r="K645" s="97">
        <f t="shared" si="782"/>
        <v>570.4166667</v>
      </c>
      <c r="L645" s="95"/>
      <c r="M645" s="96">
        <f t="shared" ref="M645:N645" si="783">SUM(M7:M644)</f>
        <v>841</v>
      </c>
      <c r="N645" s="97">
        <f t="shared" si="783"/>
        <v>565.5833333</v>
      </c>
      <c r="O645" s="95"/>
      <c r="P645" s="96">
        <f t="shared" ref="P645:Q645" si="784">SUM(P7:P644)</f>
        <v>843</v>
      </c>
      <c r="Q645" s="97">
        <f t="shared" si="784"/>
        <v>566.5833333</v>
      </c>
      <c r="R645" s="95"/>
      <c r="S645" s="96">
        <f t="shared" ref="S645:T645" si="785">SUM(S7:S644)</f>
        <v>834</v>
      </c>
      <c r="T645" s="97">
        <f t="shared" si="785"/>
        <v>562</v>
      </c>
      <c r="U645" s="98">
        <f>SUM(V7:V644)</f>
        <v>26835887.67</v>
      </c>
      <c r="V645" s="99"/>
      <c r="W645" s="173">
        <f>SUM(W7:W644)</f>
        <v>2727.25</v>
      </c>
      <c r="X645" s="101" t="str">
        <f>'[1]TH BME'!AB210</f>
        <v>#REF!</v>
      </c>
      <c r="Y645" s="43"/>
      <c r="Z645" s="43"/>
    </row>
    <row r="646" ht="15.75" customHeight="1">
      <c r="A646" s="102"/>
      <c r="B646" s="103"/>
      <c r="C646" s="103"/>
      <c r="D646" s="102"/>
      <c r="E646" s="102"/>
      <c r="F646" s="104"/>
      <c r="G646" s="102"/>
      <c r="H646" s="102"/>
      <c r="I646" s="104"/>
      <c r="J646" s="102"/>
      <c r="K646" s="102"/>
      <c r="L646" s="104"/>
      <c r="M646" s="102"/>
      <c r="N646" s="102"/>
      <c r="O646" s="104"/>
      <c r="P646" s="102"/>
      <c r="Q646" s="102"/>
      <c r="R646" s="104"/>
      <c r="S646" s="102"/>
      <c r="T646" s="102"/>
      <c r="U646" s="105"/>
      <c r="V646" s="105"/>
      <c r="W646" s="124"/>
      <c r="X646" s="16"/>
      <c r="Y646" s="43"/>
      <c r="Z646" s="43"/>
    </row>
    <row r="647" ht="15.75" customHeight="1">
      <c r="A647" s="43"/>
      <c r="B647" s="106" t="s">
        <v>1345</v>
      </c>
      <c r="C647" s="106"/>
      <c r="D647" s="107" t="s">
        <v>19</v>
      </c>
      <c r="E647" s="107" t="s">
        <v>19</v>
      </c>
      <c r="F647" s="108">
        <f t="shared" ref="F647:F648" si="786">G643+G597+G589+G609+G625+G402+G635+G187+G52+G633+G627+G605+G593+G587+G177+G623+G607+G611+G603+G591+G167+G342+G287+G277+G262+G132+G122+G582+G577+G572+G567+G562+G557+G552+G547+G542+G537+G532+G522+G517+G512+G507+G502+G497+G492+G487+G482+G477+G472+G467+G462+G457+G527+G452+G447+G442+G437+G432+G427+G422+G417+G619+G412+G629+G407+G637+G397+G392+G595+G387+G382+G377+G372+G367+G362+G357+G352+G347+G337+G332+G327+G322+G317+G312+G307+G302+G297+G292+G282+G601+G272+G267+G257+G252+G247+G242+G613+G237+G232+G227+G222+G217+G212+G207+G202+G197+G192+G617+G621+G182+G615+G172+G162+G157+G152+G641+G639+G142+G137+G127+G117+G112+G107+G631+G102+G97+G92+G87+G82+G77+G599+G147+G72+G67+G62+G57+G47+G42+G37+G32+G27+G22+G17+G12+G7</f>
        <v>289</v>
      </c>
      <c r="G647" s="43"/>
      <c r="H647" s="43"/>
      <c r="I647" s="108">
        <f t="shared" ref="I647:I648" si="787">J643+J597+J589+J609+J625+J402+J635+J187+J52+J633+J627+J605+J593+J587+J177+J623+J607+J611+J603+J591+J167+J342+J287+J277+J262+J132+J122+J582+J577+J572+J567+J562+J557+J552+J547+J542+J537+J532+J522+J517+J512+J507+J502+J497+J492+J487+J482+J477+J472+J467+J462+J457+J527+J452+J447+J442+J437+J432+J427+J422+J417+J619+J412+J629+J407+J637+J397+J392+J595+J387+J382+J377+J372+J367+J362+J357+J352+J347+J337+J332+J327+J322+J317+J312+J307+J302+J297+J292+J282+J601+J272+J267+J257+J252+J247+J242+J613+J237+J232+J227+J222+J217+J212+J207+J202+J197+J192+J617+J621+J182+J615+J172+J162+J157+J152+J641+J639+J142+J137+J127+J117+J112+J107+J631+J102+J97+J92+J87+J82+J77+J599+J147+J72+J67+J62+J57+J47+J42+J37+J32+J27+J22+J17+J12+J7</f>
        <v>450</v>
      </c>
      <c r="J647" s="16"/>
      <c r="K647" s="43"/>
      <c r="L647" s="109">
        <f t="shared" ref="L647:L648" si="788">M643+M597+M589+M609+M625+M402+M635+M187+M52+M633+M627+M605+M593+M587+M177+M623+M607+M611+M603+M591+M167+M342+M287+M277+M262+M132+M122+M582+M577+M572+M567+M562+M557+M552+M547+M542+M537+M532+M522+M517+M512+M507+M502+M497+M492+M487+M482+M477+M472+M467+M462+M457+M527+M452+M447+M442+M437+M432+M427+M422+M417+M619+M412+M629+M407+M637+M397+M392+M595+M387+M382+M377+M372+M367+M362+M357+M352+M347+M337+M332+M327+M322+M317+M312+M307+M302+M297+M292+M282+M601+M272+M267+M257+M252+M247+M242+M613+M237+M232+M227+M222+M217+M212+M207+M202+M197+M192+M617+M621+M182+M615+M172+M162+M157+M152+M641+M639+M142+M137+M127+M117+M112+M107+M631+M102+M97+M92+M87+M82+M77+M599+M147+M72+M67+M62+M57+M47+M42+M37+M32+M27+M22+M17+M12+M7</f>
        <v>457</v>
      </c>
      <c r="M647" s="16" t="s">
        <v>1346</v>
      </c>
      <c r="N647" s="43"/>
      <c r="O647" s="108">
        <f t="shared" ref="O647:O648" si="789">P643+P597+P589+P609+P625+P402+P635+P187+P52+P633+P627+P605+P593+P587+P177+P623+P607+P611+P603+P591+P167+P342+P287+P277+P262+P132+P122+P582+P577+P572+P567+P562+P557+P552+P547+P542+P537+P532+P522+P517+P512+P507+P502+P497+P492+P487+P482+P477+P472+P467+P462+P457+P527+P452+P447+P442+P437+P432+P427+P422+P417+P619+P412+P629+P407+P637+P397+P392+P595+P387+P382+P377+P372+P367+P362+P357+P352+P347+P337+P332+P327+P322+P317+P312+P307+P302+P297+P292+P282+P601+P272+P267+P257+P252+P247+P242+P613+P237+P232+P227+P222+P217+P212+P207+P202+P197+P192+P617+P621+P182+P615+P172+P162+P157+P152+P641+P639+P142+P137+P127+P117+P112+P107+P631+P102+P97+P92+P87+P82+P77+P599+P147+P72+P67+P62+P57+P47+P42+P37+P32+P27+P22+P17+P12+P7</f>
        <v>447</v>
      </c>
      <c r="P647" s="16"/>
      <c r="Q647" s="43"/>
      <c r="R647" s="108">
        <f t="shared" ref="R647:R648" si="790">S643+S597+S589+S609+S625+S402+S635+S187+S52+S633+S627+S605+S593+S587+S177+S623+S607+S611+S603+S591+S167+S342+S287+S277+S262+S132+S122+S582+S577+S572+S567+S562+S557+S552+S547+S542+S537+S532+S522+S517+S512+S507+S502+S497+S492+S487+S482+S477+S472+S467+S462+S457+S527+S452+S447+S442+S437+S432+S427+S422+S417+S619+S412+S629+S407+S637+S397+S392+S595+S387+S382+S377+S372+S367+S362+S357+S352+S347+S337+S332+S327+S322+S317+S312+S307+S302+S297+S292+S282+S601+S272+S267+S257+S252+S247+S242+S613+S237+S232+S227+S222+S217+S212+S207+S202+S197+S192+S617+S621+S182+S615+S172+S162+S157+S152+S641+S639+S142+S137+S127+S117+S112+S107+S631+S102+S97+S92+S87+S82+S77+S599+S147+S72+S67+S62+S57+S47+S42+S37+S32+S27+S22+S17+S12+S7</f>
        <v>453</v>
      </c>
      <c r="S647" s="43"/>
      <c r="T647" s="43"/>
      <c r="U647" s="43"/>
      <c r="V647" s="84"/>
      <c r="W647" s="84"/>
      <c r="X647" s="110">
        <f>SUM(F647:R648)</f>
        <v>4051</v>
      </c>
      <c r="Y647" s="43"/>
      <c r="Z647" s="43"/>
    </row>
    <row r="648" ht="15.75" customHeight="1">
      <c r="A648" s="43"/>
      <c r="B648" s="43"/>
      <c r="C648" s="43"/>
      <c r="D648" s="111" t="s">
        <v>25</v>
      </c>
      <c r="E648" s="111" t="s">
        <v>25</v>
      </c>
      <c r="F648" s="112">
        <f t="shared" si="786"/>
        <v>397</v>
      </c>
      <c r="G648" s="16" t="s">
        <v>1346</v>
      </c>
      <c r="H648" s="43"/>
      <c r="I648" s="113">
        <f t="shared" si="787"/>
        <v>397</v>
      </c>
      <c r="J648" s="16"/>
      <c r="K648" s="43"/>
      <c r="L648" s="113">
        <f t="shared" si="788"/>
        <v>384</v>
      </c>
      <c r="M648" s="43"/>
      <c r="N648" s="43"/>
      <c r="O648" s="113">
        <f t="shared" si="789"/>
        <v>396</v>
      </c>
      <c r="P648" s="16"/>
      <c r="Q648" s="43"/>
      <c r="R648" s="113">
        <f t="shared" si="790"/>
        <v>381</v>
      </c>
      <c r="S648" s="43"/>
      <c r="T648" s="43"/>
      <c r="U648" s="43"/>
      <c r="V648" s="84"/>
      <c r="W648" s="84"/>
      <c r="X648" s="84"/>
      <c r="Y648" s="43"/>
      <c r="Z648" s="43"/>
    </row>
    <row r="649" ht="15.75" customHeight="1">
      <c r="A649" s="43"/>
      <c r="B649" s="106" t="s">
        <v>1347</v>
      </c>
      <c r="C649" s="106"/>
      <c r="D649" s="107" t="s">
        <v>19</v>
      </c>
      <c r="E649" s="107" t="s">
        <v>19</v>
      </c>
      <c r="F649" s="114">
        <f t="shared" ref="F649:F650" si="791">H587+H177+H635+H187+H52+H633+H627+H605+H593+H643+H597+H589+H609+H625+H402+H623+H607+H611+H603+H591+H167+H342+H287+H277+H262+H132+H122+H582+H577+H572+H567+H562+H557+H552+H547+H542+H537+H532+H522+H517+H512+H507+H502+H497+H492+H487+H482+H477+H472+H467+H462+H457+H527+H452+H447+H442+H437+H432+H427+H422+H417+H619+H412+H629+H407+H637+H397+H392+H595+H387+H382+H377+H372+H367+H362+H357+H352+H347+H337+H332+H327+H322+H317+H312+H307+H302+H297+H292+H282+H601+H272+H267+H257+H252+H247+H242+H613+H237+H232+H227+H222+H217+H212+H207+H202+H197+H192+H617+H621+H182+H615+H172+H162+H157+H152+H641+H639+H142+H137+H127+H117+H112+H107+H631+H102+H97+H92+H87+H82+H77+H599+H147+H72+H67+H62+H57+H47+H42+H37+H32+H27+H22+H17+H12+H7</f>
        <v>194.5833333</v>
      </c>
      <c r="G649" s="43"/>
      <c r="H649" s="43"/>
      <c r="I649" s="114">
        <f t="shared" ref="I649:I650" si="792">K587+K177+K635+K187+K52+K633+K627+K605+K593+K643+K597+K589+K609+K625+K402+K623+K607+K611+K603+K591+K167+K342+K287+K277+K262+K132+K122+K582+K577+K572+K567+K562+K557+K552+K547+K542+K537+K532+K522+K517+K512+K507+K502+K497+K492+K487+K482+K477+K472+K467+K462+K457+K527+K452+K447+K442+K437+K432+K427+K422+K417+K619+K412+K629+K407+K637+K397+K392+K595+K387+K382+K377+K372+K367+K362+K357+K352+K347+K337+K332+K327+K322+K317+K312+K307+K302+K297+K292+K282+K601+K272+K267+K257+K252+K247+K242+K613+K237+K232+K227+K222+K217+K212+K207+K202+K197+K192+K617+K621+K182+K615+K172+K162+K157+K152+K641+K639+K142+K137+K127+K117+K112+K107+K631+K102+K97+K92+K87+K82+K77+K599+K147+K72+K67+K62+K57+K47+K42+K37+K32+K27+K22+K17+K12+K7</f>
        <v>303.5833333</v>
      </c>
      <c r="J649" s="43"/>
      <c r="K649" s="43"/>
      <c r="L649" s="114">
        <f t="shared" ref="L649:L650" si="793">N587+N177+N635+N187+N52+N633+N627+N605+N593+N643+N597+N589+N609+N625+N402+N623+N607+N611+N603+N591+N167+N342+N287+N277+N262+N132+N122+N582+N577+N572+N567+N562+N557+N552+N547+N542+N537+N532+N522+N517+N512+N507+N502+N497+N492+N487+N482+N477+N472+N467+N462+N457+N527+N452+N447+N442+N437+N432+N427+N422+N417+N619+N412+N629+N407+N637+N397+N392+N595+N387+N382+N377+N372+N367+N362+N357+N352+N347+N337+N332+N327+N322+N317+N312+N307+N302+N297+N292+N282+N601+N272+N267+N257+N252+N247+N242+N613+N237+N232+N227+N222+N217+N212+N207+N202+N197+N192+N617+N621+N182+N615+N172+N162+N157+N152+N641+N639+N142+N137+N127+N117+N112+N107+N631+N102+N97+N92+N87+N82+N77+N599+N147+N72+N67+N62+N57+N47+N42+N37+N32+N27+N22+N17+N12+N7</f>
        <v>307.3333333</v>
      </c>
      <c r="M649" s="43"/>
      <c r="N649" s="43"/>
      <c r="O649" s="114">
        <f t="shared" ref="O649:O650" si="794">Q587+Q177+Q635+Q187+Q52+Q633+Q627+Q605+Q593+Q643+Q597+Q589+Q609+Q625+Q402+Q623+Q607+Q611+Q603+Q591+Q167+Q342+Q287+Q277+Q262+Q132+Q122+Q582+Q577+Q572+Q567+Q562+Q557+Q552+Q547+Q542+Q537+Q532+Q522+Q517+Q512+Q507+Q502+Q497+Q492+Q487+Q482+Q477+Q472+Q467+Q462+Q457+Q527+Q452+Q447+Q442+Q437+Q432+Q427+Q422+Q417+Q619+Q412+Q629+Q407+Q637+Q397+Q392+Q595+Q387+Q382+Q377+Q372+Q367+Q362+Q357+Q352+Q347+Q337+Q332+Q327+Q322+Q317+Q312+Q307+Q302+Q297+Q292+Q282+Q601+Q272+Q267+Q257+Q252+Q247+Q242+Q613+Q237+Q232+Q227+Q222+Q217+Q212+Q207+Q202+Q197+Q192+Q617+Q621+Q182+Q615+Q172+Q162+Q157+Q152+Q641+Q639+Q142+Q137+Q127+Q117+Q112+Q107+Q631+Q102+Q97+Q92+Q87+Q82+Q77+Q599+Q147+Q72+Q67+Q62+Q57+Q47+Q42+Q37+Q32+Q27+Q22+Q17+Q12+Q7</f>
        <v>300.5833333</v>
      </c>
      <c r="P649" s="43"/>
      <c r="Q649" s="43"/>
      <c r="R649" s="114">
        <f t="shared" ref="R649:R650" si="795">T587+T177+T635+T187+T52+T633+T627+T605+T593+T643+T597+T589+T609+T625+T402+T623+T607+T611+T603+T591+T167+T342+T287+T277+T262+T132+T122+T582+T577+T572+T567+T562+T557+T552+T547+T542+T537+T532+T522+T517+T512+T507+T502+T497+T492+T487+T482+T477+T472+T467+T462+T457+T527+T452+T447+T442+T437+T432+T427+T422+T417+T619+T412+T629+T407+T637+T397+T392+T595+T387+T382+T377+T372+T367+T362+T357+T352+T347+T337+T332+T327+T322+T317+T312+T307+T302+T297+T292+T282+T601+T272+T267+T257+T252+T247+T242+T613+T237+T232+T227+T222+T217+T212+T207+T202+T197+T192+T617+T621+T182+T615+T172+T162+T157+T152+T641+T639+T142+T137+T127+T117+T112+T107+T631+T102+T97+T92+T87+T82+T77+T599+T147+T72+T67+T62+T57+T47+T42+T37+T32+T27+T22+T17+T12+T7</f>
        <v>304.8333333</v>
      </c>
      <c r="S649" s="43"/>
      <c r="T649" s="43"/>
      <c r="U649" s="43"/>
      <c r="V649" s="43"/>
      <c r="W649" s="115">
        <f>SUM(F649:R650)</f>
        <v>2727.25</v>
      </c>
      <c r="Y649" s="43"/>
      <c r="Z649" s="43"/>
    </row>
    <row r="650" ht="15.75" customHeight="1">
      <c r="A650" s="43"/>
      <c r="B650" s="43"/>
      <c r="C650" s="43"/>
      <c r="D650" s="111" t="s">
        <v>25</v>
      </c>
      <c r="E650" s="111" t="s">
        <v>25</v>
      </c>
      <c r="F650" s="116">
        <f t="shared" si="791"/>
        <v>268.0833333</v>
      </c>
      <c r="G650" s="43"/>
      <c r="H650" s="43"/>
      <c r="I650" s="116">
        <f t="shared" si="792"/>
        <v>266.8333333</v>
      </c>
      <c r="J650" s="43"/>
      <c r="K650" s="43"/>
      <c r="L650" s="116">
        <f t="shared" si="793"/>
        <v>258.25</v>
      </c>
      <c r="M650" s="43"/>
      <c r="N650" s="43"/>
      <c r="O650" s="116">
        <f t="shared" si="794"/>
        <v>266</v>
      </c>
      <c r="P650" s="43"/>
      <c r="Q650" s="43"/>
      <c r="R650" s="116">
        <f t="shared" si="795"/>
        <v>257.1666667</v>
      </c>
      <c r="S650" s="43"/>
      <c r="T650" s="43"/>
      <c r="U650" s="43"/>
      <c r="V650" s="43"/>
      <c r="W650" s="43"/>
      <c r="X650" s="117"/>
      <c r="Y650" s="43"/>
      <c r="Z650" s="43"/>
    </row>
    <row r="651" ht="15.75" customHeight="1">
      <c r="A651" s="43"/>
      <c r="B651" s="43"/>
      <c r="C651" s="43"/>
      <c r="D651" s="43"/>
      <c r="E651" s="43"/>
      <c r="F651" s="43"/>
      <c r="G651" s="43"/>
      <c r="H651" s="43"/>
      <c r="I651" s="43"/>
      <c r="J651" s="43"/>
      <c r="K651" s="43"/>
      <c r="L651" s="43"/>
      <c r="M651" s="43"/>
      <c r="N651" s="43"/>
      <c r="O651" s="43"/>
      <c r="P651" s="43"/>
      <c r="Q651" s="43"/>
      <c r="R651" s="43"/>
      <c r="S651" s="43"/>
      <c r="T651" s="43"/>
      <c r="U651" s="43"/>
      <c r="V651" s="43"/>
      <c r="W651" s="43"/>
      <c r="X651" s="43"/>
      <c r="Y651" s="43"/>
      <c r="Z651" s="43"/>
    </row>
    <row r="652" ht="18.75" customHeight="1">
      <c r="A652" s="84"/>
      <c r="B652" s="174" t="s">
        <v>1519</v>
      </c>
      <c r="C652" s="175"/>
      <c r="D652" s="175"/>
      <c r="E652" s="175"/>
      <c r="F652" s="175"/>
      <c r="G652" s="175"/>
      <c r="H652" s="175"/>
      <c r="I652" s="175"/>
      <c r="J652" s="175"/>
      <c r="K652" s="175"/>
      <c r="L652" s="175"/>
      <c r="M652" s="175"/>
      <c r="N652" s="175"/>
      <c r="O652" s="175"/>
      <c r="P652" s="175"/>
      <c r="Q652" s="175"/>
      <c r="R652" s="176"/>
      <c r="S652" s="175"/>
      <c r="T652" s="175"/>
      <c r="U652" s="175"/>
      <c r="V652" s="175"/>
      <c r="W652" s="177">
        <f t="shared" ref="W652:W653" si="796">V10+V15+V20+V25+V30+V35+V40+V45+V50+V55+V60+V65+V70+V75+V80+V85+V90+V95+V100+V105+V110+V115+V120+V125+V130+V135+V140+V145+V150+V155+V160+V165+V170+V175+V180+V185+V190+V195+V200+V205+V210+V215+V220+V225+V230+V235+V240+V245+V250+V255+V260+V265+V270+V275+V280+V285+V290+V295+V300+V305+V310+V315+V320+V325+V330+V335+V340+V345+V350+V355+V360+V365+V370+V375+V380+V385+V390+V395+V400+V405+V410+V415+V420+V425+V430+V435+V440+V445+V450+V455+V460+V465+V470+V475+V480+V485+V490+V495+V500+V505+V510+V515+V520+V525+V530+V535+V540+V545+V550+V555+V560+V565+V570+V575+V580+V585</f>
        <v>13532480</v>
      </c>
      <c r="X652" s="21"/>
      <c r="Y652" s="84"/>
      <c r="Z652" s="84"/>
    </row>
    <row r="653" ht="21.0" customHeight="1">
      <c r="A653" s="84"/>
      <c r="B653" s="174" t="s">
        <v>1520</v>
      </c>
      <c r="C653" s="175"/>
      <c r="D653" s="175"/>
      <c r="E653" s="175"/>
      <c r="F653" s="175"/>
      <c r="G653" s="175"/>
      <c r="H653" s="175"/>
      <c r="I653" s="175"/>
      <c r="J653" s="175"/>
      <c r="K653" s="175"/>
      <c r="L653" s="175"/>
      <c r="M653" s="175"/>
      <c r="N653" s="175"/>
      <c r="O653" s="175"/>
      <c r="P653" s="175"/>
      <c r="Q653" s="175"/>
      <c r="R653" s="175"/>
      <c r="S653" s="175"/>
      <c r="T653" s="175"/>
      <c r="U653" s="175"/>
      <c r="V653" s="175"/>
      <c r="W653" s="177">
        <f t="shared" si="796"/>
        <v>10979356.67</v>
      </c>
      <c r="X653" s="21"/>
      <c r="Y653" s="84"/>
      <c r="Z653" s="84"/>
    </row>
    <row r="654" ht="15.75" customHeight="1">
      <c r="A654" s="43"/>
      <c r="B654" s="43"/>
      <c r="C654" s="43"/>
      <c r="D654" s="43"/>
      <c r="E654" s="43"/>
      <c r="F654" s="43"/>
      <c r="G654" s="43"/>
      <c r="H654" s="43"/>
      <c r="I654" s="43"/>
      <c r="J654" s="43"/>
      <c r="K654" s="43"/>
      <c r="L654" s="43"/>
      <c r="M654" s="43"/>
      <c r="N654" s="43"/>
      <c r="O654" s="43"/>
      <c r="P654" s="43"/>
      <c r="Q654" s="43"/>
      <c r="R654" s="43"/>
      <c r="S654" s="43"/>
      <c r="T654" s="43"/>
      <c r="U654" s="43"/>
      <c r="V654" s="43"/>
      <c r="W654" s="43"/>
      <c r="X654" s="43"/>
      <c r="Y654" s="43"/>
      <c r="Z654" s="43"/>
    </row>
    <row r="655" ht="15.75" customHeight="1">
      <c r="A655" s="43"/>
      <c r="B655" s="43"/>
      <c r="C655" s="43"/>
      <c r="D655" s="43"/>
      <c r="E655" s="43"/>
      <c r="F655" s="43"/>
      <c r="G655" s="43"/>
      <c r="H655" s="43"/>
      <c r="I655" s="43"/>
      <c r="J655" s="43"/>
      <c r="K655" s="43"/>
      <c r="L655" s="43"/>
      <c r="M655" s="43"/>
      <c r="N655" s="43"/>
      <c r="O655" s="43"/>
      <c r="P655" s="43"/>
      <c r="Q655" s="43"/>
      <c r="R655" s="43"/>
      <c r="S655" s="43"/>
      <c r="T655" s="43"/>
      <c r="U655" s="43"/>
      <c r="V655" s="43"/>
      <c r="W655" s="43"/>
      <c r="X655" s="43"/>
      <c r="Y655" s="43"/>
      <c r="Z655" s="43"/>
    </row>
    <row r="656" ht="15.75" customHeight="1">
      <c r="A656" s="43"/>
      <c r="B656" s="43"/>
      <c r="C656" s="43"/>
      <c r="D656" s="43"/>
      <c r="E656" s="43"/>
      <c r="F656" s="43"/>
      <c r="G656" s="43"/>
      <c r="H656" s="43"/>
      <c r="I656" s="43"/>
      <c r="J656" s="43"/>
      <c r="K656" s="43"/>
      <c r="L656" s="43"/>
      <c r="M656" s="43"/>
      <c r="N656" s="43"/>
      <c r="O656" s="43"/>
      <c r="P656" s="43"/>
      <c r="Q656" s="43"/>
      <c r="R656" s="43"/>
      <c r="S656" s="43"/>
      <c r="T656" s="43"/>
      <c r="U656" s="43"/>
      <c r="V656" s="43"/>
      <c r="W656" s="43"/>
      <c r="X656" s="43"/>
      <c r="Y656" s="43"/>
      <c r="Z656" s="43"/>
    </row>
    <row r="657" ht="15.75" customHeight="1">
      <c r="A657" s="43"/>
      <c r="B657" s="43"/>
      <c r="C657" s="43"/>
      <c r="D657" s="43"/>
      <c r="E657" s="43"/>
      <c r="F657" s="43"/>
      <c r="G657" s="43"/>
      <c r="H657" s="43"/>
      <c r="I657" s="43"/>
      <c r="J657" s="43"/>
      <c r="K657" s="43"/>
      <c r="L657" s="43"/>
      <c r="M657" s="43"/>
      <c r="N657" s="43"/>
      <c r="O657" s="43"/>
      <c r="P657" s="43"/>
      <c r="Q657" s="43"/>
      <c r="R657" s="43"/>
      <c r="S657" s="43"/>
      <c r="T657" s="43"/>
      <c r="U657" s="43"/>
      <c r="V657" s="43"/>
      <c r="W657" s="43"/>
      <c r="X657" s="43"/>
      <c r="Y657" s="43"/>
      <c r="Z657" s="43"/>
    </row>
    <row r="658" ht="15.75" customHeight="1">
      <c r="A658" s="43"/>
      <c r="B658" s="43"/>
      <c r="C658" s="43"/>
      <c r="D658" s="43"/>
      <c r="E658" s="43"/>
      <c r="F658" s="43"/>
      <c r="G658" s="43"/>
      <c r="H658" s="43"/>
      <c r="I658" s="43"/>
      <c r="J658" s="43"/>
      <c r="K658" s="43"/>
      <c r="L658" s="43"/>
      <c r="M658" s="43"/>
      <c r="N658" s="43"/>
      <c r="O658" s="43"/>
      <c r="P658" s="43"/>
      <c r="Q658" s="43"/>
      <c r="R658" s="43"/>
      <c r="S658" s="43"/>
      <c r="T658" s="43"/>
      <c r="U658" s="43"/>
      <c r="V658" s="43"/>
      <c r="W658" s="43"/>
      <c r="X658" s="43"/>
      <c r="Y658" s="43"/>
      <c r="Z658" s="43"/>
    </row>
    <row r="659" ht="15.75" customHeight="1">
      <c r="A659" s="43"/>
      <c r="B659" s="43"/>
      <c r="C659" s="43"/>
      <c r="D659" s="43"/>
      <c r="E659" s="43"/>
      <c r="F659" s="43"/>
      <c r="G659" s="43"/>
      <c r="H659" s="43"/>
      <c r="I659" s="43"/>
      <c r="J659" s="43"/>
      <c r="K659" s="43"/>
      <c r="L659" s="43"/>
      <c r="M659" s="43"/>
      <c r="N659" s="43"/>
      <c r="O659" s="43"/>
      <c r="P659" s="43"/>
      <c r="Q659" s="43"/>
      <c r="R659" s="43"/>
      <c r="S659" s="43"/>
      <c r="T659" s="43"/>
      <c r="U659" s="43"/>
      <c r="V659" s="43"/>
      <c r="W659" s="43"/>
      <c r="X659" s="43"/>
      <c r="Y659" s="43"/>
      <c r="Z659" s="43"/>
    </row>
    <row r="660" ht="15.75" customHeight="1">
      <c r="A660" s="43"/>
      <c r="B660" s="43"/>
      <c r="C660" s="43"/>
      <c r="D660" s="43"/>
      <c r="E660" s="43"/>
      <c r="F660" s="43"/>
      <c r="G660" s="43"/>
      <c r="H660" s="43"/>
      <c r="I660" s="43"/>
      <c r="J660" s="43"/>
      <c r="K660" s="43"/>
      <c r="L660" s="43"/>
      <c r="M660" s="43"/>
      <c r="N660" s="43"/>
      <c r="O660" s="43"/>
      <c r="P660" s="43"/>
      <c r="Q660" s="43"/>
      <c r="R660" s="43"/>
      <c r="S660" s="43"/>
      <c r="T660" s="43"/>
      <c r="U660" s="43"/>
      <c r="V660" s="43"/>
      <c r="W660" s="43"/>
      <c r="X660" s="43"/>
      <c r="Y660" s="43"/>
      <c r="Z660" s="43"/>
    </row>
    <row r="661" ht="15.75" customHeight="1">
      <c r="A661" s="43"/>
      <c r="B661" s="43"/>
      <c r="C661" s="43"/>
      <c r="D661" s="43"/>
      <c r="E661" s="43"/>
      <c r="F661" s="43"/>
      <c r="G661" s="43"/>
      <c r="H661" s="43"/>
      <c r="I661" s="43"/>
      <c r="J661" s="43"/>
      <c r="K661" s="43"/>
      <c r="L661" s="43"/>
      <c r="M661" s="43"/>
      <c r="N661" s="43"/>
      <c r="O661" s="43"/>
      <c r="P661" s="43"/>
      <c r="Q661" s="43"/>
      <c r="R661" s="43"/>
      <c r="S661" s="43"/>
      <c r="T661" s="43"/>
      <c r="U661" s="43"/>
      <c r="V661" s="43"/>
      <c r="W661" s="43"/>
      <c r="X661" s="43"/>
      <c r="Y661" s="43"/>
      <c r="Z661" s="43"/>
    </row>
    <row r="662" ht="15.75" customHeight="1">
      <c r="A662" s="43"/>
      <c r="B662" s="43"/>
      <c r="C662" s="43"/>
      <c r="D662" s="43"/>
      <c r="E662" s="43"/>
      <c r="F662" s="43"/>
      <c r="G662" s="43"/>
      <c r="H662" s="43"/>
      <c r="I662" s="43"/>
      <c r="J662" s="43"/>
      <c r="K662" s="43"/>
      <c r="L662" s="43"/>
      <c r="M662" s="43"/>
      <c r="N662" s="43"/>
      <c r="O662" s="43"/>
      <c r="P662" s="43"/>
      <c r="Q662" s="43"/>
      <c r="R662" s="43"/>
      <c r="S662" s="43"/>
      <c r="T662" s="43"/>
      <c r="U662" s="43"/>
      <c r="V662" s="43"/>
      <c r="W662" s="43"/>
      <c r="X662" s="43"/>
      <c r="Y662" s="43"/>
      <c r="Z662" s="43"/>
    </row>
    <row r="663" ht="15.75" customHeight="1">
      <c r="A663" s="43"/>
      <c r="B663" s="43"/>
      <c r="C663" s="43"/>
      <c r="D663" s="43"/>
      <c r="E663" s="43"/>
      <c r="F663" s="43"/>
      <c r="G663" s="43"/>
      <c r="H663" s="43"/>
      <c r="I663" s="43"/>
      <c r="J663" s="43"/>
      <c r="K663" s="43"/>
      <c r="L663" s="43"/>
      <c r="M663" s="43"/>
      <c r="N663" s="43"/>
      <c r="O663" s="43"/>
      <c r="P663" s="43"/>
      <c r="Q663" s="43"/>
      <c r="R663" s="43"/>
      <c r="S663" s="43"/>
      <c r="T663" s="43"/>
      <c r="U663" s="43"/>
      <c r="V663" s="43"/>
      <c r="W663" s="43"/>
      <c r="X663" s="43"/>
      <c r="Y663" s="43"/>
      <c r="Z663" s="43"/>
    </row>
    <row r="664" ht="15.75" customHeight="1">
      <c r="A664" s="43"/>
      <c r="B664" s="43"/>
      <c r="C664" s="43"/>
      <c r="D664" s="43"/>
      <c r="E664" s="43"/>
      <c r="F664" s="43"/>
      <c r="G664" s="43"/>
      <c r="H664" s="43"/>
      <c r="I664" s="43"/>
      <c r="J664" s="43"/>
      <c r="K664" s="43"/>
      <c r="L664" s="43"/>
      <c r="M664" s="43"/>
      <c r="N664" s="43"/>
      <c r="O664" s="43"/>
      <c r="P664" s="43"/>
      <c r="Q664" s="43"/>
      <c r="R664" s="43"/>
      <c r="S664" s="43"/>
      <c r="T664" s="43"/>
      <c r="U664" s="43"/>
      <c r="V664" s="43"/>
      <c r="W664" s="43"/>
      <c r="X664" s="43"/>
      <c r="Y664" s="43"/>
      <c r="Z664" s="43"/>
    </row>
    <row r="665" ht="15.75" customHeight="1">
      <c r="A665" s="43"/>
      <c r="B665" s="43"/>
      <c r="C665" s="43"/>
      <c r="D665" s="43"/>
      <c r="E665" s="43"/>
      <c r="F665" s="43"/>
      <c r="G665" s="43"/>
      <c r="H665" s="43"/>
      <c r="I665" s="43"/>
      <c r="J665" s="43"/>
      <c r="K665" s="43"/>
      <c r="L665" s="43"/>
      <c r="M665" s="43"/>
      <c r="N665" s="43"/>
      <c r="O665" s="43"/>
      <c r="P665" s="43"/>
      <c r="Q665" s="43"/>
      <c r="R665" s="43"/>
      <c r="S665" s="43"/>
      <c r="T665" s="43"/>
      <c r="U665" s="43"/>
      <c r="V665" s="43"/>
      <c r="W665" s="43"/>
      <c r="X665" s="43"/>
      <c r="Y665" s="43"/>
      <c r="Z665" s="43"/>
    </row>
    <row r="666" ht="15.75" customHeight="1">
      <c r="A666" s="43"/>
      <c r="B666" s="43"/>
      <c r="C666" s="43"/>
      <c r="D666" s="43"/>
      <c r="E666" s="43"/>
      <c r="F666" s="43"/>
      <c r="G666" s="43"/>
      <c r="H666" s="43"/>
      <c r="I666" s="43"/>
      <c r="J666" s="43"/>
      <c r="K666" s="43"/>
      <c r="L666" s="43"/>
      <c r="M666" s="43"/>
      <c r="N666" s="43"/>
      <c r="O666" s="43"/>
      <c r="P666" s="43"/>
      <c r="Q666" s="43"/>
      <c r="R666" s="43"/>
      <c r="S666" s="43"/>
      <c r="T666" s="43"/>
      <c r="U666" s="43"/>
      <c r="V666" s="43"/>
      <c r="W666" s="43"/>
      <c r="X666" s="43"/>
      <c r="Y666" s="43"/>
      <c r="Z666" s="43"/>
    </row>
    <row r="667" ht="15.75" customHeight="1">
      <c r="A667" s="43"/>
      <c r="B667" s="43"/>
      <c r="C667" s="43"/>
      <c r="D667" s="43"/>
      <c r="E667" s="43"/>
      <c r="F667" s="43"/>
      <c r="G667" s="43"/>
      <c r="H667" s="43"/>
      <c r="I667" s="43"/>
      <c r="J667" s="43"/>
      <c r="K667" s="43"/>
      <c r="L667" s="43"/>
      <c r="M667" s="43"/>
      <c r="N667" s="43"/>
      <c r="O667" s="43"/>
      <c r="P667" s="43"/>
      <c r="Q667" s="43"/>
      <c r="R667" s="43"/>
      <c r="S667" s="43"/>
      <c r="T667" s="43"/>
      <c r="U667" s="43"/>
      <c r="V667" s="43"/>
      <c r="W667" s="43"/>
      <c r="X667" s="43"/>
      <c r="Y667" s="43"/>
      <c r="Z667" s="43"/>
    </row>
    <row r="668" ht="15.75" customHeight="1">
      <c r="A668" s="43"/>
      <c r="B668" s="43"/>
      <c r="C668" s="43"/>
      <c r="D668" s="43"/>
      <c r="E668" s="43"/>
      <c r="F668" s="43"/>
      <c r="G668" s="43"/>
      <c r="H668" s="43"/>
      <c r="I668" s="43"/>
      <c r="J668" s="43"/>
      <c r="K668" s="43"/>
      <c r="L668" s="43"/>
      <c r="M668" s="43"/>
      <c r="N668" s="43"/>
      <c r="O668" s="43"/>
      <c r="P668" s="43"/>
      <c r="Q668" s="43"/>
      <c r="R668" s="43"/>
      <c r="S668" s="43"/>
      <c r="T668" s="43"/>
      <c r="U668" s="43"/>
      <c r="V668" s="43"/>
      <c r="W668" s="43"/>
      <c r="X668" s="43"/>
      <c r="Y668" s="43"/>
      <c r="Z668" s="43"/>
    </row>
    <row r="669" ht="15.75" customHeight="1">
      <c r="A669" s="43"/>
      <c r="B669" s="43"/>
      <c r="C669" s="43"/>
      <c r="D669" s="43"/>
      <c r="E669" s="43"/>
      <c r="F669" s="43"/>
      <c r="G669" s="43"/>
      <c r="H669" s="43"/>
      <c r="I669" s="43"/>
      <c r="J669" s="43"/>
      <c r="K669" s="43"/>
      <c r="L669" s="43"/>
      <c r="M669" s="43"/>
      <c r="N669" s="43"/>
      <c r="O669" s="43"/>
      <c r="P669" s="43"/>
      <c r="Q669" s="43"/>
      <c r="R669" s="43"/>
      <c r="S669" s="43"/>
      <c r="T669" s="43"/>
      <c r="U669" s="43"/>
      <c r="V669" s="43"/>
      <c r="W669" s="43"/>
      <c r="X669" s="43"/>
      <c r="Y669" s="43"/>
      <c r="Z669" s="43"/>
    </row>
    <row r="670" ht="15.75" customHeight="1">
      <c r="A670" s="43"/>
      <c r="B670" s="43"/>
      <c r="C670" s="43"/>
      <c r="D670" s="43"/>
      <c r="E670" s="43"/>
      <c r="F670" s="43"/>
      <c r="G670" s="43"/>
      <c r="H670" s="43"/>
      <c r="I670" s="43"/>
      <c r="J670" s="43"/>
      <c r="K670" s="43"/>
      <c r="L670" s="43"/>
      <c r="M670" s="43"/>
      <c r="N670" s="43"/>
      <c r="O670" s="43"/>
      <c r="P670" s="43"/>
      <c r="Q670" s="43"/>
      <c r="R670" s="43"/>
      <c r="S670" s="43"/>
      <c r="T670" s="43"/>
      <c r="U670" s="43"/>
      <c r="V670" s="43"/>
      <c r="W670" s="43"/>
      <c r="X670" s="43"/>
      <c r="Y670" s="43"/>
      <c r="Z670" s="43"/>
    </row>
    <row r="671" ht="15.75" customHeight="1">
      <c r="A671" s="43"/>
      <c r="B671" s="43"/>
      <c r="C671" s="43"/>
      <c r="D671" s="43"/>
      <c r="E671" s="43"/>
      <c r="F671" s="43"/>
      <c r="G671" s="43"/>
      <c r="H671" s="43"/>
      <c r="I671" s="43"/>
      <c r="J671" s="43"/>
      <c r="K671" s="43"/>
      <c r="L671" s="43"/>
      <c r="M671" s="43"/>
      <c r="N671" s="43"/>
      <c r="O671" s="43"/>
      <c r="P671" s="43"/>
      <c r="Q671" s="43"/>
      <c r="R671" s="43"/>
      <c r="S671" s="43"/>
      <c r="T671" s="43"/>
      <c r="U671" s="43"/>
      <c r="V671" s="43"/>
      <c r="W671" s="43"/>
      <c r="X671" s="43"/>
      <c r="Y671" s="43"/>
      <c r="Z671" s="43"/>
    </row>
    <row r="672" ht="15.75" customHeight="1">
      <c r="A672" s="43"/>
      <c r="B672" s="43"/>
      <c r="C672" s="43"/>
      <c r="D672" s="43"/>
      <c r="E672" s="43"/>
      <c r="F672" s="43"/>
      <c r="G672" s="43"/>
      <c r="H672" s="43"/>
      <c r="I672" s="43"/>
      <c r="J672" s="43"/>
      <c r="K672" s="43"/>
      <c r="L672" s="43"/>
      <c r="M672" s="43"/>
      <c r="N672" s="43"/>
      <c r="O672" s="43"/>
      <c r="P672" s="43"/>
      <c r="Q672" s="43"/>
      <c r="R672" s="43"/>
      <c r="S672" s="43"/>
      <c r="T672" s="43"/>
      <c r="U672" s="43"/>
      <c r="V672" s="43"/>
      <c r="W672" s="43"/>
      <c r="X672" s="43"/>
      <c r="Y672" s="43"/>
      <c r="Z672" s="43"/>
    </row>
    <row r="673" ht="15.75" customHeight="1">
      <c r="A673" s="43"/>
      <c r="B673" s="43"/>
      <c r="C673" s="43"/>
      <c r="D673" s="43"/>
      <c r="E673" s="43"/>
      <c r="F673" s="43"/>
      <c r="G673" s="43"/>
      <c r="H673" s="43"/>
      <c r="I673" s="43"/>
      <c r="J673" s="43"/>
      <c r="K673" s="43"/>
      <c r="L673" s="43"/>
      <c r="M673" s="43"/>
      <c r="N673" s="43"/>
      <c r="O673" s="43"/>
      <c r="P673" s="43"/>
      <c r="Q673" s="43"/>
      <c r="R673" s="43"/>
      <c r="S673" s="43"/>
      <c r="T673" s="43"/>
      <c r="U673" s="43"/>
      <c r="V673" s="43"/>
      <c r="W673" s="43"/>
      <c r="X673" s="43"/>
      <c r="Y673" s="43"/>
      <c r="Z673" s="43"/>
    </row>
    <row r="674" ht="15.75" customHeight="1">
      <c r="A674" s="43"/>
      <c r="B674" s="43"/>
      <c r="C674" s="43"/>
      <c r="D674" s="43"/>
      <c r="E674" s="43"/>
      <c r="F674" s="43"/>
      <c r="G674" s="43"/>
      <c r="H674" s="43"/>
      <c r="I674" s="43"/>
      <c r="J674" s="43"/>
      <c r="K674" s="43"/>
      <c r="L674" s="43"/>
      <c r="M674" s="43"/>
      <c r="N674" s="43"/>
      <c r="O674" s="43"/>
      <c r="P674" s="43"/>
      <c r="Q674" s="43"/>
      <c r="R674" s="43"/>
      <c r="S674" s="43"/>
      <c r="T674" s="43"/>
      <c r="U674" s="43"/>
      <c r="V674" s="43"/>
      <c r="W674" s="43"/>
      <c r="X674" s="43"/>
      <c r="Y674" s="43"/>
      <c r="Z674" s="43"/>
    </row>
    <row r="675" ht="15.75" customHeight="1">
      <c r="A675" s="43"/>
      <c r="B675" s="43"/>
      <c r="C675" s="43"/>
      <c r="D675" s="43"/>
      <c r="E675" s="43"/>
      <c r="F675" s="43"/>
      <c r="G675" s="43"/>
      <c r="H675" s="43"/>
      <c r="I675" s="43"/>
      <c r="J675" s="43"/>
      <c r="K675" s="43"/>
      <c r="L675" s="43"/>
      <c r="M675" s="43"/>
      <c r="N675" s="43"/>
      <c r="O675" s="43"/>
      <c r="P675" s="43"/>
      <c r="Q675" s="43"/>
      <c r="R675" s="43"/>
      <c r="S675" s="43"/>
      <c r="T675" s="43"/>
      <c r="U675" s="43"/>
      <c r="V675" s="43"/>
      <c r="W675" s="43"/>
      <c r="X675" s="43"/>
      <c r="Y675" s="43"/>
      <c r="Z675" s="43"/>
    </row>
    <row r="676" ht="15.75" customHeight="1">
      <c r="A676" s="43"/>
      <c r="B676" s="43"/>
      <c r="C676" s="43"/>
      <c r="D676" s="43"/>
      <c r="E676" s="43"/>
      <c r="F676" s="43"/>
      <c r="G676" s="43"/>
      <c r="H676" s="43"/>
      <c r="I676" s="43"/>
      <c r="J676" s="43"/>
      <c r="K676" s="43"/>
      <c r="L676" s="43"/>
      <c r="M676" s="43"/>
      <c r="N676" s="43"/>
      <c r="O676" s="43"/>
      <c r="P676" s="43"/>
      <c r="Q676" s="43"/>
      <c r="R676" s="43"/>
      <c r="S676" s="43"/>
      <c r="T676" s="43"/>
      <c r="U676" s="43"/>
      <c r="V676" s="43"/>
      <c r="W676" s="43"/>
      <c r="X676" s="43"/>
      <c r="Y676" s="43"/>
      <c r="Z676" s="43"/>
    </row>
    <row r="677" ht="15.75" customHeight="1">
      <c r="A677" s="43"/>
      <c r="B677" s="43"/>
      <c r="C677" s="43"/>
      <c r="D677" s="43"/>
      <c r="E677" s="43"/>
      <c r="F677" s="43"/>
      <c r="G677" s="43"/>
      <c r="H677" s="43"/>
      <c r="I677" s="43"/>
      <c r="J677" s="43"/>
      <c r="K677" s="43"/>
      <c r="L677" s="43"/>
      <c r="M677" s="43"/>
      <c r="N677" s="43"/>
      <c r="O677" s="43"/>
      <c r="P677" s="43"/>
      <c r="Q677" s="43"/>
      <c r="R677" s="43"/>
      <c r="S677" s="43"/>
      <c r="T677" s="43"/>
      <c r="U677" s="43"/>
      <c r="V677" s="43"/>
      <c r="W677" s="43"/>
      <c r="X677" s="43"/>
      <c r="Y677" s="43"/>
      <c r="Z677" s="43"/>
    </row>
    <row r="678" ht="15.75" customHeight="1">
      <c r="A678" s="43"/>
      <c r="B678" s="43"/>
      <c r="C678" s="43"/>
      <c r="D678" s="43"/>
      <c r="E678" s="43"/>
      <c r="F678" s="43"/>
      <c r="G678" s="43"/>
      <c r="H678" s="43"/>
      <c r="I678" s="43"/>
      <c r="J678" s="43"/>
      <c r="K678" s="43"/>
      <c r="L678" s="43"/>
      <c r="M678" s="43"/>
      <c r="N678" s="43"/>
      <c r="O678" s="43"/>
      <c r="P678" s="43"/>
      <c r="Q678" s="43"/>
      <c r="R678" s="43"/>
      <c r="S678" s="43"/>
      <c r="T678" s="43"/>
      <c r="U678" s="43"/>
      <c r="V678" s="43"/>
      <c r="W678" s="43"/>
      <c r="X678" s="43"/>
      <c r="Y678" s="43"/>
      <c r="Z678" s="43"/>
    </row>
    <row r="679" ht="15.75" customHeight="1">
      <c r="A679" s="43"/>
      <c r="B679" s="43"/>
      <c r="C679" s="43"/>
      <c r="D679" s="43"/>
      <c r="E679" s="43"/>
      <c r="F679" s="43"/>
      <c r="G679" s="43"/>
      <c r="H679" s="43"/>
      <c r="I679" s="43"/>
      <c r="J679" s="43"/>
      <c r="K679" s="43"/>
      <c r="L679" s="43"/>
      <c r="M679" s="43"/>
      <c r="N679" s="43"/>
      <c r="O679" s="43"/>
      <c r="P679" s="43"/>
      <c r="Q679" s="43"/>
      <c r="R679" s="43"/>
      <c r="S679" s="43"/>
      <c r="T679" s="43"/>
      <c r="U679" s="43"/>
      <c r="V679" s="43"/>
      <c r="W679" s="43"/>
      <c r="X679" s="43"/>
      <c r="Y679" s="43"/>
      <c r="Z679" s="43"/>
    </row>
    <row r="680" ht="15.75" customHeight="1">
      <c r="A680" s="43"/>
      <c r="B680" s="43"/>
      <c r="C680" s="43"/>
      <c r="D680" s="43"/>
      <c r="E680" s="43"/>
      <c r="F680" s="43"/>
      <c r="G680" s="43"/>
      <c r="H680" s="43"/>
      <c r="I680" s="43"/>
      <c r="J680" s="43"/>
      <c r="K680" s="43"/>
      <c r="L680" s="43"/>
      <c r="M680" s="43"/>
      <c r="N680" s="43"/>
      <c r="O680" s="43"/>
      <c r="P680" s="43"/>
      <c r="Q680" s="43"/>
      <c r="R680" s="43"/>
      <c r="S680" s="43"/>
      <c r="T680" s="43"/>
      <c r="U680" s="43"/>
      <c r="V680" s="43"/>
      <c r="W680" s="43"/>
      <c r="X680" s="43"/>
      <c r="Y680" s="43"/>
      <c r="Z680" s="43"/>
    </row>
    <row r="681" ht="15.75" customHeight="1">
      <c r="A681" s="43"/>
      <c r="B681" s="43"/>
      <c r="C681" s="43"/>
      <c r="D681" s="43"/>
      <c r="E681" s="43"/>
      <c r="F681" s="43"/>
      <c r="G681" s="43"/>
      <c r="H681" s="43"/>
      <c r="I681" s="43"/>
      <c r="J681" s="43"/>
      <c r="K681" s="43"/>
      <c r="L681" s="43"/>
      <c r="M681" s="43"/>
      <c r="N681" s="43"/>
      <c r="O681" s="43"/>
      <c r="P681" s="43"/>
      <c r="Q681" s="43"/>
      <c r="R681" s="43"/>
      <c r="S681" s="43"/>
      <c r="T681" s="43"/>
      <c r="U681" s="43"/>
      <c r="V681" s="43"/>
      <c r="W681" s="43"/>
      <c r="X681" s="43"/>
      <c r="Y681" s="43"/>
      <c r="Z681" s="43"/>
    </row>
    <row r="682" ht="15.75" customHeight="1">
      <c r="A682" s="43"/>
      <c r="B682" s="43"/>
      <c r="C682" s="43"/>
      <c r="D682" s="43"/>
      <c r="E682" s="43"/>
      <c r="F682" s="43"/>
      <c r="G682" s="43"/>
      <c r="H682" s="43"/>
      <c r="I682" s="43"/>
      <c r="J682" s="43"/>
      <c r="K682" s="43"/>
      <c r="L682" s="43"/>
      <c r="M682" s="43"/>
      <c r="N682" s="43"/>
      <c r="O682" s="43"/>
      <c r="P682" s="43"/>
      <c r="Q682" s="43"/>
      <c r="R682" s="43"/>
      <c r="S682" s="43"/>
      <c r="T682" s="43"/>
      <c r="U682" s="43"/>
      <c r="V682" s="43"/>
      <c r="W682" s="43"/>
      <c r="X682" s="43"/>
      <c r="Y682" s="43"/>
      <c r="Z682" s="43"/>
    </row>
    <row r="683" ht="15.75" customHeight="1">
      <c r="A683" s="43"/>
      <c r="B683" s="43"/>
      <c r="C683" s="43"/>
      <c r="D683" s="43"/>
      <c r="E683" s="43"/>
      <c r="F683" s="43"/>
      <c r="G683" s="43"/>
      <c r="H683" s="43"/>
      <c r="I683" s="43"/>
      <c r="J683" s="43"/>
      <c r="K683" s="43"/>
      <c r="L683" s="43"/>
      <c r="M683" s="43"/>
      <c r="N683" s="43"/>
      <c r="O683" s="43"/>
      <c r="P683" s="43"/>
      <c r="Q683" s="43"/>
      <c r="R683" s="43"/>
      <c r="S683" s="43"/>
      <c r="T683" s="43"/>
      <c r="U683" s="43"/>
      <c r="V683" s="43"/>
      <c r="W683" s="43"/>
      <c r="X683" s="43"/>
      <c r="Y683" s="43"/>
      <c r="Z683" s="43"/>
    </row>
    <row r="684" ht="15.75" customHeight="1">
      <c r="A684" s="43"/>
      <c r="B684" s="43"/>
      <c r="C684" s="43"/>
      <c r="D684" s="43"/>
      <c r="E684" s="43"/>
      <c r="F684" s="43"/>
      <c r="G684" s="43"/>
      <c r="H684" s="43"/>
      <c r="I684" s="43"/>
      <c r="J684" s="43"/>
      <c r="K684" s="43"/>
      <c r="L684" s="43"/>
      <c r="M684" s="43"/>
      <c r="N684" s="43"/>
      <c r="O684" s="43"/>
      <c r="P684" s="43"/>
      <c r="Q684" s="43"/>
      <c r="R684" s="43"/>
      <c r="S684" s="43"/>
      <c r="T684" s="43"/>
      <c r="U684" s="43"/>
      <c r="V684" s="43"/>
      <c r="W684" s="43"/>
      <c r="X684" s="43"/>
      <c r="Y684" s="43"/>
      <c r="Z684" s="43"/>
    </row>
    <row r="685" ht="15.75" customHeight="1">
      <c r="A685" s="43"/>
      <c r="B685" s="43"/>
      <c r="C685" s="43"/>
      <c r="D685" s="43"/>
      <c r="E685" s="43"/>
      <c r="F685" s="43"/>
      <c r="G685" s="43"/>
      <c r="H685" s="43"/>
      <c r="I685" s="43"/>
      <c r="J685" s="43"/>
      <c r="K685" s="43"/>
      <c r="L685" s="43"/>
      <c r="M685" s="43"/>
      <c r="N685" s="43"/>
      <c r="O685" s="43"/>
      <c r="P685" s="43"/>
      <c r="Q685" s="43"/>
      <c r="R685" s="43"/>
      <c r="S685" s="43"/>
      <c r="T685" s="43"/>
      <c r="U685" s="43"/>
      <c r="V685" s="43"/>
      <c r="W685" s="43"/>
      <c r="X685" s="43"/>
      <c r="Y685" s="43"/>
      <c r="Z685" s="43"/>
    </row>
    <row r="686" ht="15.75" customHeight="1">
      <c r="A686" s="43"/>
      <c r="B686" s="43"/>
      <c r="C686" s="43"/>
      <c r="D686" s="43"/>
      <c r="E686" s="43"/>
      <c r="F686" s="43"/>
      <c r="G686" s="43"/>
      <c r="H686" s="43"/>
      <c r="I686" s="43"/>
      <c r="J686" s="43"/>
      <c r="K686" s="43"/>
      <c r="L686" s="43"/>
      <c r="M686" s="43"/>
      <c r="N686" s="43"/>
      <c r="O686" s="43"/>
      <c r="P686" s="43"/>
      <c r="Q686" s="43"/>
      <c r="R686" s="43"/>
      <c r="S686" s="43"/>
      <c r="T686" s="43"/>
      <c r="U686" s="43"/>
      <c r="V686" s="43"/>
      <c r="W686" s="43"/>
      <c r="X686" s="43"/>
      <c r="Y686" s="43"/>
      <c r="Z686" s="43"/>
    </row>
    <row r="687" ht="15.75" customHeight="1">
      <c r="A687" s="43"/>
      <c r="B687" s="43"/>
      <c r="C687" s="43"/>
      <c r="D687" s="43"/>
      <c r="E687" s="43"/>
      <c r="F687" s="43"/>
      <c r="G687" s="43"/>
      <c r="H687" s="43"/>
      <c r="I687" s="43"/>
      <c r="J687" s="43"/>
      <c r="K687" s="43"/>
      <c r="L687" s="43"/>
      <c r="M687" s="43"/>
      <c r="N687" s="43"/>
      <c r="O687" s="43"/>
      <c r="P687" s="43"/>
      <c r="Q687" s="43"/>
      <c r="R687" s="43"/>
      <c r="S687" s="43"/>
      <c r="T687" s="43"/>
      <c r="U687" s="43"/>
      <c r="V687" s="43"/>
      <c r="W687" s="43"/>
      <c r="X687" s="43"/>
      <c r="Y687" s="43"/>
      <c r="Z687" s="43"/>
    </row>
    <row r="688" ht="15.75" customHeight="1">
      <c r="A688" s="43"/>
      <c r="B688" s="43"/>
      <c r="C688" s="43"/>
      <c r="D688" s="43"/>
      <c r="E688" s="43"/>
      <c r="F688" s="43"/>
      <c r="G688" s="43"/>
      <c r="H688" s="43"/>
      <c r="I688" s="43"/>
      <c r="J688" s="43"/>
      <c r="K688" s="43"/>
      <c r="L688" s="43"/>
      <c r="M688" s="43"/>
      <c r="N688" s="43"/>
      <c r="O688" s="43"/>
      <c r="P688" s="43"/>
      <c r="Q688" s="43"/>
      <c r="R688" s="43"/>
      <c r="S688" s="43"/>
      <c r="T688" s="43"/>
      <c r="U688" s="43"/>
      <c r="V688" s="43"/>
      <c r="W688" s="43"/>
      <c r="X688" s="43"/>
      <c r="Y688" s="43"/>
      <c r="Z688" s="43"/>
    </row>
    <row r="689" ht="15.75" customHeight="1">
      <c r="A689" s="43"/>
      <c r="B689" s="43"/>
      <c r="C689" s="43"/>
      <c r="D689" s="43"/>
      <c r="E689" s="43"/>
      <c r="F689" s="43"/>
      <c r="G689" s="43"/>
      <c r="H689" s="43"/>
      <c r="I689" s="43"/>
      <c r="J689" s="43"/>
      <c r="K689" s="43"/>
      <c r="L689" s="43"/>
      <c r="M689" s="43"/>
      <c r="N689" s="43"/>
      <c r="O689" s="43"/>
      <c r="P689" s="43"/>
      <c r="Q689" s="43"/>
      <c r="R689" s="43"/>
      <c r="S689" s="43"/>
      <c r="T689" s="43"/>
      <c r="U689" s="43"/>
      <c r="V689" s="43"/>
      <c r="W689" s="43"/>
      <c r="X689" s="43"/>
      <c r="Y689" s="43"/>
      <c r="Z689" s="43"/>
    </row>
    <row r="690" ht="15.75" customHeight="1">
      <c r="A690" s="43"/>
      <c r="B690" s="43"/>
      <c r="C690" s="43"/>
      <c r="D690" s="43"/>
      <c r="E690" s="43"/>
      <c r="F690" s="43"/>
      <c r="G690" s="43"/>
      <c r="H690" s="43"/>
      <c r="I690" s="43"/>
      <c r="J690" s="43"/>
      <c r="K690" s="43"/>
      <c r="L690" s="43"/>
      <c r="M690" s="43"/>
      <c r="N690" s="43"/>
      <c r="O690" s="43"/>
      <c r="P690" s="43"/>
      <c r="Q690" s="43"/>
      <c r="R690" s="43"/>
      <c r="S690" s="43"/>
      <c r="T690" s="43"/>
      <c r="U690" s="43"/>
      <c r="V690" s="43"/>
      <c r="W690" s="43"/>
      <c r="X690" s="43"/>
      <c r="Y690" s="43"/>
      <c r="Z690" s="43"/>
    </row>
    <row r="691" ht="15.75" customHeight="1">
      <c r="A691" s="43"/>
      <c r="B691" s="43"/>
      <c r="C691" s="43"/>
      <c r="D691" s="43"/>
      <c r="E691" s="43"/>
      <c r="F691" s="43"/>
      <c r="G691" s="43"/>
      <c r="H691" s="43"/>
      <c r="I691" s="43"/>
      <c r="J691" s="43"/>
      <c r="K691" s="43"/>
      <c r="L691" s="43"/>
      <c r="M691" s="43"/>
      <c r="N691" s="43"/>
      <c r="O691" s="43"/>
      <c r="P691" s="43"/>
      <c r="Q691" s="43"/>
      <c r="R691" s="43"/>
      <c r="S691" s="43"/>
      <c r="T691" s="43"/>
      <c r="U691" s="43"/>
      <c r="V691" s="43"/>
      <c r="W691" s="43"/>
      <c r="X691" s="43"/>
      <c r="Y691" s="43"/>
      <c r="Z691" s="43"/>
    </row>
    <row r="692" ht="15.75" customHeight="1">
      <c r="A692" s="43"/>
      <c r="B692" s="43"/>
      <c r="C692" s="43"/>
      <c r="D692" s="43"/>
      <c r="E692" s="43"/>
      <c r="F692" s="43"/>
      <c r="G692" s="43"/>
      <c r="H692" s="43"/>
      <c r="I692" s="43"/>
      <c r="J692" s="43"/>
      <c r="K692" s="43"/>
      <c r="L692" s="43"/>
      <c r="M692" s="43"/>
      <c r="N692" s="43"/>
      <c r="O692" s="43"/>
      <c r="P692" s="43"/>
      <c r="Q692" s="43"/>
      <c r="R692" s="43"/>
      <c r="S692" s="43"/>
      <c r="T692" s="43"/>
      <c r="U692" s="43"/>
      <c r="V692" s="43"/>
      <c r="W692" s="43"/>
      <c r="X692" s="43"/>
      <c r="Y692" s="43"/>
      <c r="Z692" s="43"/>
    </row>
    <row r="693" ht="15.75" customHeight="1">
      <c r="A693" s="43"/>
      <c r="B693" s="43"/>
      <c r="C693" s="43"/>
      <c r="D693" s="43"/>
      <c r="E693" s="43"/>
      <c r="F693" s="43"/>
      <c r="G693" s="43"/>
      <c r="H693" s="43"/>
      <c r="I693" s="43"/>
      <c r="J693" s="43"/>
      <c r="K693" s="43"/>
      <c r="L693" s="43"/>
      <c r="M693" s="43"/>
      <c r="N693" s="43"/>
      <c r="O693" s="43"/>
      <c r="P693" s="43"/>
      <c r="Q693" s="43"/>
      <c r="R693" s="43"/>
      <c r="S693" s="43"/>
      <c r="T693" s="43"/>
      <c r="U693" s="43"/>
      <c r="V693" s="43"/>
      <c r="W693" s="43"/>
      <c r="X693" s="43"/>
      <c r="Y693" s="43"/>
      <c r="Z693" s="43"/>
    </row>
    <row r="694" ht="15.75" customHeight="1">
      <c r="A694" s="43"/>
      <c r="B694" s="43"/>
      <c r="C694" s="43"/>
      <c r="D694" s="43"/>
      <c r="E694" s="43"/>
      <c r="F694" s="43"/>
      <c r="G694" s="43"/>
      <c r="H694" s="43"/>
      <c r="I694" s="43"/>
      <c r="J694" s="43"/>
      <c r="K694" s="43"/>
      <c r="L694" s="43"/>
      <c r="M694" s="43"/>
      <c r="N694" s="43"/>
      <c r="O694" s="43"/>
      <c r="P694" s="43"/>
      <c r="Q694" s="43"/>
      <c r="R694" s="43"/>
      <c r="S694" s="43"/>
      <c r="T694" s="43"/>
      <c r="U694" s="43"/>
      <c r="V694" s="43"/>
      <c r="W694" s="43"/>
      <c r="X694" s="43"/>
      <c r="Y694" s="43"/>
      <c r="Z694" s="43"/>
    </row>
    <row r="695" ht="15.75" customHeight="1">
      <c r="A695" s="43"/>
      <c r="B695" s="43"/>
      <c r="C695" s="43"/>
      <c r="D695" s="43"/>
      <c r="E695" s="43"/>
      <c r="F695" s="43"/>
      <c r="G695" s="43"/>
      <c r="H695" s="43"/>
      <c r="I695" s="43"/>
      <c r="J695" s="43"/>
      <c r="K695" s="43"/>
      <c r="L695" s="43"/>
      <c r="M695" s="43"/>
      <c r="N695" s="43"/>
      <c r="O695" s="43"/>
      <c r="P695" s="43"/>
      <c r="Q695" s="43"/>
      <c r="R695" s="43"/>
      <c r="S695" s="43"/>
      <c r="T695" s="43"/>
      <c r="U695" s="43"/>
      <c r="V695" s="43"/>
      <c r="W695" s="43"/>
      <c r="X695" s="43"/>
      <c r="Y695" s="43"/>
      <c r="Z695" s="43"/>
    </row>
    <row r="696" ht="15.75" customHeight="1">
      <c r="A696" s="43"/>
      <c r="B696" s="43"/>
      <c r="C696" s="43"/>
      <c r="D696" s="43"/>
      <c r="E696" s="43"/>
      <c r="F696" s="43"/>
      <c r="G696" s="43"/>
      <c r="H696" s="43"/>
      <c r="I696" s="43"/>
      <c r="J696" s="43"/>
      <c r="K696" s="43"/>
      <c r="L696" s="43"/>
      <c r="M696" s="43"/>
      <c r="N696" s="43"/>
      <c r="O696" s="43"/>
      <c r="P696" s="43"/>
      <c r="Q696" s="43"/>
      <c r="R696" s="43"/>
      <c r="S696" s="43"/>
      <c r="T696" s="43"/>
      <c r="U696" s="43"/>
      <c r="V696" s="43"/>
      <c r="W696" s="43"/>
      <c r="X696" s="43"/>
      <c r="Y696" s="43"/>
      <c r="Z696" s="43"/>
    </row>
    <row r="697" ht="15.75" customHeight="1">
      <c r="A697" s="43"/>
      <c r="B697" s="43"/>
      <c r="C697" s="43"/>
      <c r="D697" s="43"/>
      <c r="E697" s="43"/>
      <c r="F697" s="43"/>
      <c r="G697" s="43"/>
      <c r="H697" s="43"/>
      <c r="I697" s="43"/>
      <c r="J697" s="43"/>
      <c r="K697" s="43"/>
      <c r="L697" s="43"/>
      <c r="M697" s="43"/>
      <c r="N697" s="43"/>
      <c r="O697" s="43"/>
      <c r="P697" s="43"/>
      <c r="Q697" s="43"/>
      <c r="R697" s="43"/>
      <c r="S697" s="43"/>
      <c r="T697" s="43"/>
      <c r="U697" s="43"/>
      <c r="V697" s="43"/>
      <c r="W697" s="43"/>
      <c r="X697" s="43"/>
      <c r="Y697" s="43"/>
      <c r="Z697" s="43"/>
    </row>
    <row r="698" ht="15.75" customHeight="1">
      <c r="A698" s="43"/>
      <c r="B698" s="43"/>
      <c r="C698" s="43"/>
      <c r="D698" s="43"/>
      <c r="E698" s="43"/>
      <c r="F698" s="43"/>
      <c r="G698" s="43"/>
      <c r="H698" s="43"/>
      <c r="I698" s="43"/>
      <c r="J698" s="43"/>
      <c r="K698" s="43"/>
      <c r="L698" s="43"/>
      <c r="M698" s="43"/>
      <c r="N698" s="43"/>
      <c r="O698" s="43"/>
      <c r="P698" s="43"/>
      <c r="Q698" s="43"/>
      <c r="R698" s="43"/>
      <c r="S698" s="43"/>
      <c r="T698" s="43"/>
      <c r="U698" s="43"/>
      <c r="V698" s="43"/>
      <c r="W698" s="43"/>
      <c r="X698" s="43"/>
      <c r="Y698" s="43"/>
      <c r="Z698" s="43"/>
    </row>
    <row r="699" ht="15.75" customHeight="1">
      <c r="A699" s="43"/>
      <c r="B699" s="43"/>
      <c r="C699" s="43"/>
      <c r="D699" s="43"/>
      <c r="E699" s="43"/>
      <c r="F699" s="43"/>
      <c r="G699" s="43"/>
      <c r="H699" s="43"/>
      <c r="I699" s="43"/>
      <c r="J699" s="43"/>
      <c r="K699" s="43"/>
      <c r="L699" s="43"/>
      <c r="M699" s="43"/>
      <c r="N699" s="43"/>
      <c r="O699" s="43"/>
      <c r="P699" s="43"/>
      <c r="Q699" s="43"/>
      <c r="R699" s="43"/>
      <c r="S699" s="43"/>
      <c r="T699" s="43"/>
      <c r="U699" s="43"/>
      <c r="V699" s="43"/>
      <c r="W699" s="43"/>
      <c r="X699" s="43"/>
      <c r="Y699" s="43"/>
      <c r="Z699" s="43"/>
    </row>
    <row r="700" ht="15.75" customHeight="1">
      <c r="A700" s="43"/>
      <c r="B700" s="43"/>
      <c r="C700" s="43"/>
      <c r="D700" s="43"/>
      <c r="E700" s="43"/>
      <c r="F700" s="43"/>
      <c r="G700" s="43"/>
      <c r="H700" s="43"/>
      <c r="I700" s="43"/>
      <c r="J700" s="43"/>
      <c r="K700" s="43"/>
      <c r="L700" s="43"/>
      <c r="M700" s="43"/>
      <c r="N700" s="43"/>
      <c r="O700" s="43"/>
      <c r="P700" s="43"/>
      <c r="Q700" s="43"/>
      <c r="R700" s="43"/>
      <c r="S700" s="43"/>
      <c r="T700" s="43"/>
      <c r="U700" s="43"/>
      <c r="V700" s="43"/>
      <c r="W700" s="43"/>
      <c r="X700" s="43"/>
      <c r="Y700" s="43"/>
      <c r="Z700" s="43"/>
    </row>
    <row r="701" ht="15.75" customHeight="1">
      <c r="A701" s="43"/>
      <c r="B701" s="43"/>
      <c r="C701" s="43"/>
      <c r="D701" s="43"/>
      <c r="E701" s="43"/>
      <c r="F701" s="43"/>
      <c r="G701" s="43"/>
      <c r="H701" s="43"/>
      <c r="I701" s="43"/>
      <c r="J701" s="43"/>
      <c r="K701" s="43"/>
      <c r="L701" s="43"/>
      <c r="M701" s="43"/>
      <c r="N701" s="43"/>
      <c r="O701" s="43"/>
      <c r="P701" s="43"/>
      <c r="Q701" s="43"/>
      <c r="R701" s="43"/>
      <c r="S701" s="43"/>
      <c r="T701" s="43"/>
      <c r="U701" s="43"/>
      <c r="V701" s="43"/>
      <c r="W701" s="43"/>
      <c r="X701" s="43"/>
      <c r="Y701" s="43"/>
      <c r="Z701" s="43"/>
    </row>
    <row r="702" ht="15.75" customHeight="1">
      <c r="A702" s="43"/>
      <c r="B702" s="43"/>
      <c r="C702" s="43"/>
      <c r="D702" s="43"/>
      <c r="E702" s="43"/>
      <c r="F702" s="43"/>
      <c r="G702" s="43"/>
      <c r="H702" s="43"/>
      <c r="I702" s="43"/>
      <c r="J702" s="43"/>
      <c r="K702" s="43"/>
      <c r="L702" s="43"/>
      <c r="M702" s="43"/>
      <c r="N702" s="43"/>
      <c r="O702" s="43"/>
      <c r="P702" s="43"/>
      <c r="Q702" s="43"/>
      <c r="R702" s="43"/>
      <c r="S702" s="43"/>
      <c r="T702" s="43"/>
      <c r="U702" s="43"/>
      <c r="V702" s="43"/>
      <c r="W702" s="43"/>
      <c r="X702" s="43"/>
      <c r="Y702" s="43"/>
      <c r="Z702" s="43"/>
    </row>
    <row r="703" ht="15.75" customHeight="1">
      <c r="A703" s="43"/>
      <c r="B703" s="43"/>
      <c r="C703" s="43"/>
      <c r="D703" s="43"/>
      <c r="E703" s="43"/>
      <c r="F703" s="43"/>
      <c r="G703" s="43"/>
      <c r="H703" s="43"/>
      <c r="I703" s="43"/>
      <c r="J703" s="43"/>
      <c r="K703" s="43"/>
      <c r="L703" s="43"/>
      <c r="M703" s="43"/>
      <c r="N703" s="43"/>
      <c r="O703" s="43"/>
      <c r="P703" s="43"/>
      <c r="Q703" s="43"/>
      <c r="R703" s="43"/>
      <c r="S703" s="43"/>
      <c r="T703" s="43"/>
      <c r="U703" s="43"/>
      <c r="V703" s="43"/>
      <c r="W703" s="43"/>
      <c r="X703" s="43"/>
      <c r="Y703" s="43"/>
      <c r="Z703" s="43"/>
    </row>
    <row r="704" ht="15.75" customHeight="1">
      <c r="A704" s="43"/>
      <c r="B704" s="43"/>
      <c r="C704" s="43"/>
      <c r="D704" s="43"/>
      <c r="E704" s="43"/>
      <c r="F704" s="43"/>
      <c r="G704" s="43"/>
      <c r="H704" s="43"/>
      <c r="I704" s="43"/>
      <c r="J704" s="43"/>
      <c r="K704" s="43"/>
      <c r="L704" s="43"/>
      <c r="M704" s="43"/>
      <c r="N704" s="43"/>
      <c r="O704" s="43"/>
      <c r="P704" s="43"/>
      <c r="Q704" s="43"/>
      <c r="R704" s="43"/>
      <c r="S704" s="43"/>
      <c r="T704" s="43"/>
      <c r="U704" s="43"/>
      <c r="V704" s="43"/>
      <c r="W704" s="43"/>
      <c r="X704" s="43"/>
      <c r="Y704" s="43"/>
      <c r="Z704" s="43"/>
    </row>
    <row r="705" ht="15.75" customHeight="1">
      <c r="A705" s="43"/>
      <c r="B705" s="43"/>
      <c r="C705" s="43"/>
      <c r="D705" s="43"/>
      <c r="E705" s="43"/>
      <c r="F705" s="43"/>
      <c r="G705" s="43"/>
      <c r="H705" s="43"/>
      <c r="I705" s="43"/>
      <c r="J705" s="43"/>
      <c r="K705" s="43"/>
      <c r="L705" s="43"/>
      <c r="M705" s="43"/>
      <c r="N705" s="43"/>
      <c r="O705" s="43"/>
      <c r="P705" s="43"/>
      <c r="Q705" s="43"/>
      <c r="R705" s="43"/>
      <c r="S705" s="43"/>
      <c r="T705" s="43"/>
      <c r="U705" s="43"/>
      <c r="V705" s="43"/>
      <c r="W705" s="43"/>
      <c r="X705" s="43"/>
      <c r="Y705" s="43"/>
      <c r="Z705" s="43"/>
    </row>
    <row r="706" ht="15.75" customHeight="1">
      <c r="A706" s="43"/>
      <c r="B706" s="43"/>
      <c r="C706" s="43"/>
      <c r="D706" s="43"/>
      <c r="E706" s="43"/>
      <c r="F706" s="43"/>
      <c r="G706" s="43"/>
      <c r="H706" s="43"/>
      <c r="I706" s="43"/>
      <c r="J706" s="43"/>
      <c r="K706" s="43"/>
      <c r="L706" s="43"/>
      <c r="M706" s="43"/>
      <c r="N706" s="43"/>
      <c r="O706" s="43"/>
      <c r="P706" s="43"/>
      <c r="Q706" s="43"/>
      <c r="R706" s="43"/>
      <c r="S706" s="43"/>
      <c r="T706" s="43"/>
      <c r="U706" s="43"/>
      <c r="V706" s="43"/>
      <c r="W706" s="43"/>
      <c r="X706" s="43"/>
      <c r="Y706" s="43"/>
      <c r="Z706" s="43"/>
    </row>
    <row r="707" ht="15.75" customHeight="1">
      <c r="A707" s="43"/>
      <c r="B707" s="43"/>
      <c r="C707" s="43"/>
      <c r="D707" s="43"/>
      <c r="E707" s="43"/>
      <c r="F707" s="43"/>
      <c r="G707" s="43"/>
      <c r="H707" s="43"/>
      <c r="I707" s="43"/>
      <c r="J707" s="43"/>
      <c r="K707" s="43"/>
      <c r="L707" s="43"/>
      <c r="M707" s="43"/>
      <c r="N707" s="43"/>
      <c r="O707" s="43"/>
      <c r="P707" s="43"/>
      <c r="Q707" s="43"/>
      <c r="R707" s="43"/>
      <c r="S707" s="43"/>
      <c r="T707" s="43"/>
      <c r="U707" s="43"/>
      <c r="V707" s="43"/>
      <c r="W707" s="43"/>
      <c r="X707" s="43"/>
      <c r="Y707" s="43"/>
      <c r="Z707" s="43"/>
    </row>
    <row r="708" ht="15.75" customHeight="1">
      <c r="A708" s="43"/>
      <c r="B708" s="43"/>
      <c r="C708" s="43"/>
      <c r="D708" s="43"/>
      <c r="E708" s="43"/>
      <c r="F708" s="43"/>
      <c r="G708" s="43"/>
      <c r="H708" s="43"/>
      <c r="I708" s="43"/>
      <c r="J708" s="43"/>
      <c r="K708" s="43"/>
      <c r="L708" s="43"/>
      <c r="M708" s="43"/>
      <c r="N708" s="43"/>
      <c r="O708" s="43"/>
      <c r="P708" s="43"/>
      <c r="Q708" s="43"/>
      <c r="R708" s="43"/>
      <c r="S708" s="43"/>
      <c r="T708" s="43"/>
      <c r="U708" s="43"/>
      <c r="V708" s="43"/>
      <c r="W708" s="43"/>
      <c r="X708" s="43"/>
      <c r="Y708" s="43"/>
      <c r="Z708" s="43"/>
    </row>
    <row r="709" ht="15.75" customHeight="1">
      <c r="A709" s="43"/>
      <c r="B709" s="43"/>
      <c r="C709" s="43"/>
      <c r="D709" s="43"/>
      <c r="E709" s="43"/>
      <c r="F709" s="43"/>
      <c r="G709" s="43"/>
      <c r="H709" s="43"/>
      <c r="I709" s="43"/>
      <c r="J709" s="43"/>
      <c r="K709" s="43"/>
      <c r="L709" s="43"/>
      <c r="M709" s="43"/>
      <c r="N709" s="43"/>
      <c r="O709" s="43"/>
      <c r="P709" s="43"/>
      <c r="Q709" s="43"/>
      <c r="R709" s="43"/>
      <c r="S709" s="43"/>
      <c r="T709" s="43"/>
      <c r="U709" s="43"/>
      <c r="V709" s="43"/>
      <c r="W709" s="43"/>
      <c r="X709" s="43"/>
      <c r="Y709" s="43"/>
      <c r="Z709" s="43"/>
    </row>
    <row r="710" ht="15.75" customHeight="1">
      <c r="A710" s="43"/>
      <c r="B710" s="43"/>
      <c r="C710" s="43"/>
      <c r="D710" s="43"/>
      <c r="E710" s="43"/>
      <c r="F710" s="43"/>
      <c r="G710" s="43"/>
      <c r="H710" s="43"/>
      <c r="I710" s="43"/>
      <c r="J710" s="43"/>
      <c r="K710" s="43"/>
      <c r="L710" s="43"/>
      <c r="M710" s="43"/>
      <c r="N710" s="43"/>
      <c r="O710" s="43"/>
      <c r="P710" s="43"/>
      <c r="Q710" s="43"/>
      <c r="R710" s="43"/>
      <c r="S710" s="43"/>
      <c r="T710" s="43"/>
      <c r="U710" s="43"/>
      <c r="V710" s="43"/>
      <c r="W710" s="43"/>
      <c r="X710" s="43"/>
      <c r="Y710" s="43"/>
      <c r="Z710" s="43"/>
    </row>
    <row r="711" ht="15.75" customHeight="1">
      <c r="A711" s="43"/>
      <c r="B711" s="43"/>
      <c r="C711" s="43"/>
      <c r="D711" s="43"/>
      <c r="E711" s="43"/>
      <c r="F711" s="43"/>
      <c r="G711" s="43"/>
      <c r="H711" s="43"/>
      <c r="I711" s="43"/>
      <c r="J711" s="43"/>
      <c r="K711" s="43"/>
      <c r="L711" s="43"/>
      <c r="M711" s="43"/>
      <c r="N711" s="43"/>
      <c r="O711" s="43"/>
      <c r="P711" s="43"/>
      <c r="Q711" s="43"/>
      <c r="R711" s="43"/>
      <c r="S711" s="43"/>
      <c r="T711" s="43"/>
      <c r="U711" s="43"/>
      <c r="V711" s="43"/>
      <c r="W711" s="43"/>
      <c r="X711" s="43"/>
      <c r="Y711" s="43"/>
      <c r="Z711" s="43"/>
    </row>
    <row r="712" ht="15.75" customHeight="1">
      <c r="A712" s="43"/>
      <c r="B712" s="43"/>
      <c r="C712" s="43"/>
      <c r="D712" s="43"/>
      <c r="E712" s="43"/>
      <c r="F712" s="43"/>
      <c r="G712" s="43"/>
      <c r="H712" s="43"/>
      <c r="I712" s="43"/>
      <c r="J712" s="43"/>
      <c r="K712" s="43"/>
      <c r="L712" s="43"/>
      <c r="M712" s="43"/>
      <c r="N712" s="43"/>
      <c r="O712" s="43"/>
      <c r="P712" s="43"/>
      <c r="Q712" s="43"/>
      <c r="R712" s="43"/>
      <c r="S712" s="43"/>
      <c r="T712" s="43"/>
      <c r="U712" s="43"/>
      <c r="V712" s="43"/>
      <c r="W712" s="43"/>
      <c r="X712" s="43"/>
      <c r="Y712" s="43"/>
      <c r="Z712" s="43"/>
    </row>
    <row r="713" ht="15.75" customHeight="1">
      <c r="A713" s="43"/>
      <c r="B713" s="43"/>
      <c r="C713" s="43"/>
      <c r="D713" s="43"/>
      <c r="E713" s="43"/>
      <c r="F713" s="43"/>
      <c r="G713" s="43"/>
      <c r="H713" s="43"/>
      <c r="I713" s="43"/>
      <c r="J713" s="43"/>
      <c r="K713" s="43"/>
      <c r="L713" s="43"/>
      <c r="M713" s="43"/>
      <c r="N713" s="43"/>
      <c r="O713" s="43"/>
      <c r="P713" s="43"/>
      <c r="Q713" s="43"/>
      <c r="R713" s="43"/>
      <c r="S713" s="43"/>
      <c r="T713" s="43"/>
      <c r="U713" s="43"/>
      <c r="V713" s="43"/>
      <c r="W713" s="43"/>
      <c r="X713" s="43"/>
      <c r="Y713" s="43"/>
      <c r="Z713" s="43"/>
    </row>
    <row r="714" ht="15.75" customHeight="1">
      <c r="A714" s="43"/>
      <c r="B714" s="43"/>
      <c r="C714" s="43"/>
      <c r="D714" s="43"/>
      <c r="E714" s="43"/>
      <c r="F714" s="43"/>
      <c r="G714" s="43"/>
      <c r="H714" s="43"/>
      <c r="I714" s="43"/>
      <c r="J714" s="43"/>
      <c r="K714" s="43"/>
      <c r="L714" s="43"/>
      <c r="M714" s="43"/>
      <c r="N714" s="43"/>
      <c r="O714" s="43"/>
      <c r="P714" s="43"/>
      <c r="Q714" s="43"/>
      <c r="R714" s="43"/>
      <c r="S714" s="43"/>
      <c r="T714" s="43"/>
      <c r="U714" s="43"/>
      <c r="V714" s="43"/>
      <c r="W714" s="43"/>
      <c r="X714" s="43"/>
      <c r="Y714" s="43"/>
      <c r="Z714" s="43"/>
    </row>
    <row r="715" ht="15.75" customHeight="1">
      <c r="A715" s="43"/>
      <c r="B715" s="43"/>
      <c r="C715" s="43"/>
      <c r="D715" s="43"/>
      <c r="E715" s="43"/>
      <c r="F715" s="43"/>
      <c r="G715" s="43"/>
      <c r="H715" s="43"/>
      <c r="I715" s="43"/>
      <c r="J715" s="43"/>
      <c r="K715" s="43"/>
      <c r="L715" s="43"/>
      <c r="M715" s="43"/>
      <c r="N715" s="43"/>
      <c r="O715" s="43"/>
      <c r="P715" s="43"/>
      <c r="Q715" s="43"/>
      <c r="R715" s="43"/>
      <c r="S715" s="43"/>
      <c r="T715" s="43"/>
      <c r="U715" s="43"/>
      <c r="V715" s="43"/>
      <c r="W715" s="43"/>
      <c r="X715" s="43"/>
      <c r="Y715" s="43"/>
      <c r="Z715" s="43"/>
    </row>
    <row r="716" ht="15.75" customHeight="1">
      <c r="A716" s="43"/>
      <c r="B716" s="43"/>
      <c r="C716" s="43"/>
      <c r="D716" s="43"/>
      <c r="E716" s="43"/>
      <c r="F716" s="43"/>
      <c r="G716" s="43"/>
      <c r="H716" s="43"/>
      <c r="I716" s="43"/>
      <c r="J716" s="43"/>
      <c r="K716" s="43"/>
      <c r="L716" s="43"/>
      <c r="M716" s="43"/>
      <c r="N716" s="43"/>
      <c r="O716" s="43"/>
      <c r="P716" s="43"/>
      <c r="Q716" s="43"/>
      <c r="R716" s="43"/>
      <c r="S716" s="43"/>
      <c r="T716" s="43"/>
      <c r="U716" s="43"/>
      <c r="V716" s="43"/>
      <c r="W716" s="43"/>
      <c r="X716" s="43"/>
      <c r="Y716" s="43"/>
      <c r="Z716" s="43"/>
    </row>
    <row r="717" ht="15.75" customHeight="1">
      <c r="A717" s="43"/>
      <c r="B717" s="43"/>
      <c r="C717" s="43"/>
      <c r="D717" s="43"/>
      <c r="E717" s="43"/>
      <c r="F717" s="43"/>
      <c r="G717" s="43"/>
      <c r="H717" s="43"/>
      <c r="I717" s="43"/>
      <c r="J717" s="43"/>
      <c r="K717" s="43"/>
      <c r="L717" s="43"/>
      <c r="M717" s="43"/>
      <c r="N717" s="43"/>
      <c r="O717" s="43"/>
      <c r="P717" s="43"/>
      <c r="Q717" s="43"/>
      <c r="R717" s="43"/>
      <c r="S717" s="43"/>
      <c r="T717" s="43"/>
      <c r="U717" s="43"/>
      <c r="V717" s="43"/>
      <c r="W717" s="43"/>
      <c r="X717" s="43"/>
      <c r="Y717" s="43"/>
      <c r="Z717" s="43"/>
    </row>
    <row r="718" ht="15.75" customHeight="1">
      <c r="A718" s="43"/>
      <c r="B718" s="43"/>
      <c r="C718" s="43"/>
      <c r="D718" s="43"/>
      <c r="E718" s="43"/>
      <c r="F718" s="43"/>
      <c r="G718" s="43"/>
      <c r="H718" s="43"/>
      <c r="I718" s="43"/>
      <c r="J718" s="43"/>
      <c r="K718" s="43"/>
      <c r="L718" s="43"/>
      <c r="M718" s="43"/>
      <c r="N718" s="43"/>
      <c r="O718" s="43"/>
      <c r="P718" s="43"/>
      <c r="Q718" s="43"/>
      <c r="R718" s="43"/>
      <c r="S718" s="43"/>
      <c r="T718" s="43"/>
      <c r="U718" s="43"/>
      <c r="V718" s="43"/>
      <c r="W718" s="43"/>
      <c r="X718" s="43"/>
      <c r="Y718" s="43"/>
      <c r="Z718" s="43"/>
    </row>
    <row r="719" ht="15.75" customHeight="1">
      <c r="A719" s="43"/>
      <c r="B719" s="43"/>
      <c r="C719" s="43"/>
      <c r="D719" s="43"/>
      <c r="E719" s="43"/>
      <c r="F719" s="43"/>
      <c r="G719" s="43"/>
      <c r="H719" s="43"/>
      <c r="I719" s="43"/>
      <c r="J719" s="43"/>
      <c r="K719" s="43"/>
      <c r="L719" s="43"/>
      <c r="M719" s="43"/>
      <c r="N719" s="43"/>
      <c r="O719" s="43"/>
      <c r="P719" s="43"/>
      <c r="Q719" s="43"/>
      <c r="R719" s="43"/>
      <c r="S719" s="43"/>
      <c r="T719" s="43"/>
      <c r="U719" s="43"/>
      <c r="V719" s="43"/>
      <c r="W719" s="43"/>
      <c r="X719" s="43"/>
      <c r="Y719" s="43"/>
      <c r="Z719" s="43"/>
    </row>
    <row r="720" ht="15.75" customHeight="1">
      <c r="A720" s="43"/>
      <c r="B720" s="43"/>
      <c r="C720" s="43"/>
      <c r="D720" s="43"/>
      <c r="E720" s="43"/>
      <c r="F720" s="43"/>
      <c r="G720" s="43"/>
      <c r="H720" s="43"/>
      <c r="I720" s="43"/>
      <c r="J720" s="43"/>
      <c r="K720" s="43"/>
      <c r="L720" s="43"/>
      <c r="M720" s="43"/>
      <c r="N720" s="43"/>
      <c r="O720" s="43"/>
      <c r="P720" s="43"/>
      <c r="Q720" s="43"/>
      <c r="R720" s="43"/>
      <c r="S720" s="43"/>
      <c r="T720" s="43"/>
      <c r="U720" s="43"/>
      <c r="V720" s="43"/>
      <c r="W720" s="43"/>
      <c r="X720" s="43"/>
      <c r="Y720" s="43"/>
      <c r="Z720" s="43"/>
    </row>
    <row r="721" ht="15.75" customHeight="1">
      <c r="A721" s="43"/>
      <c r="B721" s="43"/>
      <c r="C721" s="43"/>
      <c r="D721" s="43"/>
      <c r="E721" s="43"/>
      <c r="F721" s="43"/>
      <c r="G721" s="43"/>
      <c r="H721" s="43"/>
      <c r="I721" s="43"/>
      <c r="J721" s="43"/>
      <c r="K721" s="43"/>
      <c r="L721" s="43"/>
      <c r="M721" s="43"/>
      <c r="N721" s="43"/>
      <c r="O721" s="43"/>
      <c r="P721" s="43"/>
      <c r="Q721" s="43"/>
      <c r="R721" s="43"/>
      <c r="S721" s="43"/>
      <c r="T721" s="43"/>
      <c r="U721" s="43"/>
      <c r="V721" s="43"/>
      <c r="W721" s="43"/>
      <c r="X721" s="43"/>
      <c r="Y721" s="43"/>
      <c r="Z721" s="43"/>
    </row>
    <row r="722" ht="15.75" customHeight="1">
      <c r="A722" s="43"/>
      <c r="B722" s="43"/>
      <c r="C722" s="43"/>
      <c r="D722" s="43"/>
      <c r="E722" s="43"/>
      <c r="F722" s="43"/>
      <c r="G722" s="43"/>
      <c r="H722" s="43"/>
      <c r="I722" s="43"/>
      <c r="J722" s="43"/>
      <c r="K722" s="43"/>
      <c r="L722" s="43"/>
      <c r="M722" s="43"/>
      <c r="N722" s="43"/>
      <c r="O722" s="43"/>
      <c r="P722" s="43"/>
      <c r="Q722" s="43"/>
      <c r="R722" s="43"/>
      <c r="S722" s="43"/>
      <c r="T722" s="43"/>
      <c r="U722" s="43"/>
      <c r="V722" s="43"/>
      <c r="W722" s="43"/>
      <c r="X722" s="43"/>
      <c r="Y722" s="43"/>
      <c r="Z722" s="43"/>
    </row>
    <row r="723" ht="15.75" customHeight="1">
      <c r="A723" s="43"/>
      <c r="B723" s="43"/>
      <c r="C723" s="43"/>
      <c r="D723" s="43"/>
      <c r="E723" s="43"/>
      <c r="F723" s="43"/>
      <c r="G723" s="43"/>
      <c r="H723" s="43"/>
      <c r="I723" s="43"/>
      <c r="J723" s="43"/>
      <c r="K723" s="43"/>
      <c r="L723" s="43"/>
      <c r="M723" s="43"/>
      <c r="N723" s="43"/>
      <c r="O723" s="43"/>
      <c r="P723" s="43"/>
      <c r="Q723" s="43"/>
      <c r="R723" s="43"/>
      <c r="S723" s="43"/>
      <c r="T723" s="43"/>
      <c r="U723" s="43"/>
      <c r="V723" s="43"/>
      <c r="W723" s="43"/>
      <c r="X723" s="43"/>
      <c r="Y723" s="43"/>
      <c r="Z723" s="43"/>
    </row>
    <row r="724" ht="15.75" customHeight="1">
      <c r="A724" s="43"/>
      <c r="B724" s="43"/>
      <c r="C724" s="43"/>
      <c r="D724" s="43"/>
      <c r="E724" s="43"/>
      <c r="F724" s="43"/>
      <c r="G724" s="43"/>
      <c r="H724" s="43"/>
      <c r="I724" s="43"/>
      <c r="J724" s="43"/>
      <c r="K724" s="43"/>
      <c r="L724" s="43"/>
      <c r="M724" s="43"/>
      <c r="N724" s="43"/>
      <c r="O724" s="43"/>
      <c r="P724" s="43"/>
      <c r="Q724" s="43"/>
      <c r="R724" s="43"/>
      <c r="S724" s="43"/>
      <c r="T724" s="43"/>
      <c r="U724" s="43"/>
      <c r="V724" s="43"/>
      <c r="W724" s="43"/>
      <c r="X724" s="43"/>
      <c r="Y724" s="43"/>
      <c r="Z724" s="43"/>
    </row>
    <row r="725" ht="15.75" customHeight="1">
      <c r="A725" s="43"/>
      <c r="B725" s="43"/>
      <c r="C725" s="43"/>
      <c r="D725" s="43"/>
      <c r="E725" s="43"/>
      <c r="F725" s="43"/>
      <c r="G725" s="43"/>
      <c r="H725" s="43"/>
      <c r="I725" s="43"/>
      <c r="J725" s="43"/>
      <c r="K725" s="43"/>
      <c r="L725" s="43"/>
      <c r="M725" s="43"/>
      <c r="N725" s="43"/>
      <c r="O725" s="43"/>
      <c r="P725" s="43"/>
      <c r="Q725" s="43"/>
      <c r="R725" s="43"/>
      <c r="S725" s="43"/>
      <c r="T725" s="43"/>
      <c r="U725" s="43"/>
      <c r="V725" s="43"/>
      <c r="W725" s="43"/>
      <c r="X725" s="43"/>
      <c r="Y725" s="43"/>
      <c r="Z725" s="43"/>
    </row>
    <row r="726" ht="15.75" customHeight="1">
      <c r="A726" s="43"/>
      <c r="B726" s="43"/>
      <c r="C726" s="43"/>
      <c r="D726" s="43"/>
      <c r="E726" s="43"/>
      <c r="F726" s="43"/>
      <c r="G726" s="43"/>
      <c r="H726" s="43"/>
      <c r="I726" s="43"/>
      <c r="J726" s="43"/>
      <c r="K726" s="43"/>
      <c r="L726" s="43"/>
      <c r="M726" s="43"/>
      <c r="N726" s="43"/>
      <c r="O726" s="43"/>
      <c r="P726" s="43"/>
      <c r="Q726" s="43"/>
      <c r="R726" s="43"/>
      <c r="S726" s="43"/>
      <c r="T726" s="43"/>
      <c r="U726" s="43"/>
      <c r="V726" s="43"/>
      <c r="W726" s="43"/>
      <c r="X726" s="43"/>
      <c r="Y726" s="43"/>
      <c r="Z726" s="43"/>
    </row>
    <row r="727" ht="15.75" customHeight="1">
      <c r="A727" s="43"/>
      <c r="B727" s="43"/>
      <c r="C727" s="43"/>
      <c r="D727" s="43"/>
      <c r="E727" s="43"/>
      <c r="F727" s="43"/>
      <c r="G727" s="43"/>
      <c r="H727" s="43"/>
      <c r="I727" s="43"/>
      <c r="J727" s="43"/>
      <c r="K727" s="43"/>
      <c r="L727" s="43"/>
      <c r="M727" s="43"/>
      <c r="N727" s="43"/>
      <c r="O727" s="43"/>
      <c r="P727" s="43"/>
      <c r="Q727" s="43"/>
      <c r="R727" s="43"/>
      <c r="S727" s="43"/>
      <c r="T727" s="43"/>
      <c r="U727" s="43"/>
      <c r="V727" s="43"/>
      <c r="W727" s="43"/>
      <c r="X727" s="43"/>
      <c r="Y727" s="43"/>
      <c r="Z727" s="43"/>
    </row>
    <row r="728" ht="15.75" customHeight="1">
      <c r="A728" s="43"/>
      <c r="B728" s="43"/>
      <c r="C728" s="43"/>
      <c r="D728" s="43"/>
      <c r="E728" s="43"/>
      <c r="F728" s="43"/>
      <c r="G728" s="43"/>
      <c r="H728" s="43"/>
      <c r="I728" s="43"/>
      <c r="J728" s="43"/>
      <c r="K728" s="43"/>
      <c r="L728" s="43"/>
      <c r="M728" s="43"/>
      <c r="N728" s="43"/>
      <c r="O728" s="43"/>
      <c r="P728" s="43"/>
      <c r="Q728" s="43"/>
      <c r="R728" s="43"/>
      <c r="S728" s="43"/>
      <c r="T728" s="43"/>
      <c r="U728" s="43"/>
      <c r="V728" s="43"/>
      <c r="W728" s="43"/>
      <c r="X728" s="43"/>
      <c r="Y728" s="43"/>
      <c r="Z728" s="43"/>
    </row>
    <row r="729" ht="15.75" customHeight="1">
      <c r="A729" s="43"/>
      <c r="B729" s="43"/>
      <c r="C729" s="43"/>
      <c r="D729" s="43"/>
      <c r="E729" s="43"/>
      <c r="F729" s="43"/>
      <c r="G729" s="43"/>
      <c r="H729" s="43"/>
      <c r="I729" s="43"/>
      <c r="J729" s="43"/>
      <c r="K729" s="43"/>
      <c r="L729" s="43"/>
      <c r="M729" s="43"/>
      <c r="N729" s="43"/>
      <c r="O729" s="43"/>
      <c r="P729" s="43"/>
      <c r="Q729" s="43"/>
      <c r="R729" s="43"/>
      <c r="S729" s="43"/>
      <c r="T729" s="43"/>
      <c r="U729" s="43"/>
      <c r="V729" s="43"/>
      <c r="W729" s="43"/>
      <c r="X729" s="43"/>
      <c r="Y729" s="43"/>
      <c r="Z729" s="43"/>
    </row>
    <row r="730" ht="15.75" customHeight="1">
      <c r="A730" s="43"/>
      <c r="B730" s="43"/>
      <c r="C730" s="43"/>
      <c r="D730" s="43"/>
      <c r="E730" s="43"/>
      <c r="F730" s="43"/>
      <c r="G730" s="43"/>
      <c r="H730" s="43"/>
      <c r="I730" s="43"/>
      <c r="J730" s="43"/>
      <c r="K730" s="43"/>
      <c r="L730" s="43"/>
      <c r="M730" s="43"/>
      <c r="N730" s="43"/>
      <c r="O730" s="43"/>
      <c r="P730" s="43"/>
      <c r="Q730" s="43"/>
      <c r="R730" s="43"/>
      <c r="S730" s="43"/>
      <c r="T730" s="43"/>
      <c r="U730" s="43"/>
      <c r="V730" s="43"/>
      <c r="W730" s="43"/>
      <c r="X730" s="43"/>
      <c r="Y730" s="43"/>
      <c r="Z730" s="43"/>
    </row>
    <row r="731" ht="15.75" customHeight="1">
      <c r="A731" s="43"/>
      <c r="B731" s="43"/>
      <c r="C731" s="43"/>
      <c r="D731" s="43"/>
      <c r="E731" s="43"/>
      <c r="F731" s="43"/>
      <c r="G731" s="43"/>
      <c r="H731" s="43"/>
      <c r="I731" s="43"/>
      <c r="J731" s="43"/>
      <c r="K731" s="43"/>
      <c r="L731" s="43"/>
      <c r="M731" s="43"/>
      <c r="N731" s="43"/>
      <c r="O731" s="43"/>
      <c r="P731" s="43"/>
      <c r="Q731" s="43"/>
      <c r="R731" s="43"/>
      <c r="S731" s="43"/>
      <c r="T731" s="43"/>
      <c r="U731" s="43"/>
      <c r="V731" s="43"/>
      <c r="W731" s="43"/>
      <c r="X731" s="43"/>
      <c r="Y731" s="43"/>
      <c r="Z731" s="43"/>
    </row>
    <row r="732" ht="15.75" customHeight="1">
      <c r="A732" s="43"/>
      <c r="B732" s="43"/>
      <c r="C732" s="43"/>
      <c r="D732" s="43"/>
      <c r="E732" s="43"/>
      <c r="F732" s="43"/>
      <c r="G732" s="43"/>
      <c r="H732" s="43"/>
      <c r="I732" s="43"/>
      <c r="J732" s="43"/>
      <c r="K732" s="43"/>
      <c r="L732" s="43"/>
      <c r="M732" s="43"/>
      <c r="N732" s="43"/>
      <c r="O732" s="43"/>
      <c r="P732" s="43"/>
      <c r="Q732" s="43"/>
      <c r="R732" s="43"/>
      <c r="S732" s="43"/>
      <c r="T732" s="43"/>
      <c r="U732" s="43"/>
      <c r="V732" s="43"/>
      <c r="W732" s="43"/>
      <c r="X732" s="43"/>
      <c r="Y732" s="43"/>
      <c r="Z732" s="43"/>
    </row>
    <row r="733" ht="15.75" customHeight="1">
      <c r="A733" s="43"/>
      <c r="B733" s="43"/>
      <c r="C733" s="43"/>
      <c r="D733" s="43"/>
      <c r="E733" s="43"/>
      <c r="F733" s="43"/>
      <c r="G733" s="43"/>
      <c r="H733" s="43"/>
      <c r="I733" s="43"/>
      <c r="J733" s="43"/>
      <c r="K733" s="43"/>
      <c r="L733" s="43"/>
      <c r="M733" s="43"/>
      <c r="N733" s="43"/>
      <c r="O733" s="43"/>
      <c r="P733" s="43"/>
      <c r="Q733" s="43"/>
      <c r="R733" s="43"/>
      <c r="S733" s="43"/>
      <c r="T733" s="43"/>
      <c r="U733" s="43"/>
      <c r="V733" s="43"/>
      <c r="W733" s="43"/>
      <c r="X733" s="43"/>
      <c r="Y733" s="43"/>
      <c r="Z733" s="43"/>
    </row>
    <row r="734" ht="15.75" customHeight="1">
      <c r="A734" s="43"/>
      <c r="B734" s="43"/>
      <c r="C734" s="43"/>
      <c r="D734" s="43"/>
      <c r="E734" s="43"/>
      <c r="F734" s="43"/>
      <c r="G734" s="43"/>
      <c r="H734" s="43"/>
      <c r="I734" s="43"/>
      <c r="J734" s="43"/>
      <c r="K734" s="43"/>
      <c r="L734" s="43"/>
      <c r="M734" s="43"/>
      <c r="N734" s="43"/>
      <c r="O734" s="43"/>
      <c r="P734" s="43"/>
      <c r="Q734" s="43"/>
      <c r="R734" s="43"/>
      <c r="S734" s="43"/>
      <c r="T734" s="43"/>
      <c r="U734" s="43"/>
      <c r="V734" s="43"/>
      <c r="W734" s="43"/>
      <c r="X734" s="43"/>
      <c r="Y734" s="43"/>
      <c r="Z734" s="43"/>
    </row>
    <row r="735" ht="15.75" customHeight="1">
      <c r="A735" s="43"/>
      <c r="B735" s="43"/>
      <c r="C735" s="43"/>
      <c r="D735" s="43"/>
      <c r="E735" s="43"/>
      <c r="F735" s="43"/>
      <c r="G735" s="43"/>
      <c r="H735" s="43"/>
      <c r="I735" s="43"/>
      <c r="J735" s="43"/>
      <c r="K735" s="43"/>
      <c r="L735" s="43"/>
      <c r="M735" s="43"/>
      <c r="N735" s="43"/>
      <c r="O735" s="43"/>
      <c r="P735" s="43"/>
      <c r="Q735" s="43"/>
      <c r="R735" s="43"/>
      <c r="S735" s="43"/>
      <c r="T735" s="43"/>
      <c r="U735" s="43"/>
      <c r="V735" s="43"/>
      <c r="W735" s="43"/>
      <c r="X735" s="43"/>
      <c r="Y735" s="43"/>
      <c r="Z735" s="43"/>
    </row>
    <row r="736" ht="15.75" customHeight="1">
      <c r="A736" s="43"/>
      <c r="B736" s="43"/>
      <c r="C736" s="43"/>
      <c r="D736" s="43"/>
      <c r="E736" s="43"/>
      <c r="F736" s="43"/>
      <c r="G736" s="43"/>
      <c r="H736" s="43"/>
      <c r="I736" s="43"/>
      <c r="J736" s="43"/>
      <c r="K736" s="43"/>
      <c r="L736" s="43"/>
      <c r="M736" s="43"/>
      <c r="N736" s="43"/>
      <c r="O736" s="43"/>
      <c r="P736" s="43"/>
      <c r="Q736" s="43"/>
      <c r="R736" s="43"/>
      <c r="S736" s="43"/>
      <c r="T736" s="43"/>
      <c r="U736" s="43"/>
      <c r="V736" s="43"/>
      <c r="W736" s="43"/>
      <c r="X736" s="43"/>
      <c r="Y736" s="43"/>
      <c r="Z736" s="43"/>
    </row>
    <row r="737" ht="15.75" customHeight="1">
      <c r="A737" s="43"/>
      <c r="B737" s="43"/>
      <c r="C737" s="43"/>
      <c r="D737" s="43"/>
      <c r="E737" s="43"/>
      <c r="F737" s="43"/>
      <c r="G737" s="43"/>
      <c r="H737" s="43"/>
      <c r="I737" s="43"/>
      <c r="J737" s="43"/>
      <c r="K737" s="43"/>
      <c r="L737" s="43"/>
      <c r="M737" s="43"/>
      <c r="N737" s="43"/>
      <c r="O737" s="43"/>
      <c r="P737" s="43"/>
      <c r="Q737" s="43"/>
      <c r="R737" s="43"/>
      <c r="S737" s="43"/>
      <c r="T737" s="43"/>
      <c r="U737" s="43"/>
      <c r="V737" s="43"/>
      <c r="W737" s="43"/>
      <c r="X737" s="43"/>
      <c r="Y737" s="43"/>
      <c r="Z737" s="43"/>
    </row>
    <row r="738" ht="15.75" customHeight="1">
      <c r="A738" s="43"/>
      <c r="B738" s="43"/>
      <c r="C738" s="43"/>
      <c r="D738" s="43"/>
      <c r="E738" s="43"/>
      <c r="F738" s="43"/>
      <c r="G738" s="43"/>
      <c r="H738" s="43"/>
      <c r="I738" s="43"/>
      <c r="J738" s="43"/>
      <c r="K738" s="43"/>
      <c r="L738" s="43"/>
      <c r="M738" s="43"/>
      <c r="N738" s="43"/>
      <c r="O738" s="43"/>
      <c r="P738" s="43"/>
      <c r="Q738" s="43"/>
      <c r="R738" s="43"/>
      <c r="S738" s="43"/>
      <c r="T738" s="43"/>
      <c r="U738" s="43"/>
      <c r="V738" s="43"/>
      <c r="W738" s="43"/>
      <c r="X738" s="43"/>
      <c r="Y738" s="43"/>
      <c r="Z738" s="43"/>
    </row>
    <row r="739" ht="15.75" customHeight="1">
      <c r="A739" s="43"/>
      <c r="B739" s="43"/>
      <c r="C739" s="43"/>
      <c r="D739" s="43"/>
      <c r="E739" s="43"/>
      <c r="F739" s="43"/>
      <c r="G739" s="43"/>
      <c r="H739" s="43"/>
      <c r="I739" s="43"/>
      <c r="J739" s="43"/>
      <c r="K739" s="43"/>
      <c r="L739" s="43"/>
      <c r="M739" s="43"/>
      <c r="N739" s="43"/>
      <c r="O739" s="43"/>
      <c r="P739" s="43"/>
      <c r="Q739" s="43"/>
      <c r="R739" s="43"/>
      <c r="S739" s="43"/>
      <c r="T739" s="43"/>
      <c r="U739" s="43"/>
      <c r="V739" s="43"/>
      <c r="W739" s="43"/>
      <c r="X739" s="43"/>
      <c r="Y739" s="43"/>
      <c r="Z739" s="43"/>
    </row>
    <row r="740" ht="15.75" customHeight="1">
      <c r="A740" s="43"/>
      <c r="B740" s="43"/>
      <c r="C740" s="43"/>
      <c r="D740" s="43"/>
      <c r="E740" s="43"/>
      <c r="F740" s="43"/>
      <c r="G740" s="43"/>
      <c r="H740" s="43"/>
      <c r="I740" s="43"/>
      <c r="J740" s="43"/>
      <c r="K740" s="43"/>
      <c r="L740" s="43"/>
      <c r="M740" s="43"/>
      <c r="N740" s="43"/>
      <c r="O740" s="43"/>
      <c r="P740" s="43"/>
      <c r="Q740" s="43"/>
      <c r="R740" s="43"/>
      <c r="S740" s="43"/>
      <c r="T740" s="43"/>
      <c r="U740" s="43"/>
      <c r="V740" s="43"/>
      <c r="W740" s="43"/>
      <c r="X740" s="43"/>
      <c r="Y740" s="43"/>
      <c r="Z740" s="43"/>
    </row>
    <row r="741" ht="15.75" customHeight="1">
      <c r="A741" s="43"/>
      <c r="B741" s="43"/>
      <c r="C741" s="43"/>
      <c r="D741" s="43"/>
      <c r="E741" s="43"/>
      <c r="F741" s="43"/>
      <c r="G741" s="43"/>
      <c r="H741" s="43"/>
      <c r="I741" s="43"/>
      <c r="J741" s="43"/>
      <c r="K741" s="43"/>
      <c r="L741" s="43"/>
      <c r="M741" s="43"/>
      <c r="N741" s="43"/>
      <c r="O741" s="43"/>
      <c r="P741" s="43"/>
      <c r="Q741" s="43"/>
      <c r="R741" s="43"/>
      <c r="S741" s="43"/>
      <c r="T741" s="43"/>
      <c r="U741" s="43"/>
      <c r="V741" s="43"/>
      <c r="W741" s="43"/>
      <c r="X741" s="43"/>
      <c r="Y741" s="43"/>
      <c r="Z741" s="43"/>
    </row>
    <row r="742" ht="15.75" customHeight="1">
      <c r="A742" s="43"/>
      <c r="B742" s="43"/>
      <c r="C742" s="43"/>
      <c r="D742" s="43"/>
      <c r="E742" s="43"/>
      <c r="F742" s="43"/>
      <c r="G742" s="43"/>
      <c r="H742" s="43"/>
      <c r="I742" s="43"/>
      <c r="J742" s="43"/>
      <c r="K742" s="43"/>
      <c r="L742" s="43"/>
      <c r="M742" s="43"/>
      <c r="N742" s="43"/>
      <c r="O742" s="43"/>
      <c r="P742" s="43"/>
      <c r="Q742" s="43"/>
      <c r="R742" s="43"/>
      <c r="S742" s="43"/>
      <c r="T742" s="43"/>
      <c r="U742" s="43"/>
      <c r="V742" s="43"/>
      <c r="W742" s="43"/>
      <c r="X742" s="43"/>
      <c r="Y742" s="43"/>
      <c r="Z742" s="43"/>
    </row>
    <row r="743" ht="15.75" customHeight="1">
      <c r="A743" s="43"/>
      <c r="B743" s="43"/>
      <c r="C743" s="43"/>
      <c r="D743" s="43"/>
      <c r="E743" s="43"/>
      <c r="F743" s="43"/>
      <c r="G743" s="43"/>
      <c r="H743" s="43"/>
      <c r="I743" s="43"/>
      <c r="J743" s="43"/>
      <c r="K743" s="43"/>
      <c r="L743" s="43"/>
      <c r="M743" s="43"/>
      <c r="N743" s="43"/>
      <c r="O743" s="43"/>
      <c r="P743" s="43"/>
      <c r="Q743" s="43"/>
      <c r="R743" s="43"/>
      <c r="S743" s="43"/>
      <c r="T743" s="43"/>
      <c r="U743" s="43"/>
      <c r="V743" s="43"/>
      <c r="W743" s="43"/>
      <c r="X743" s="43"/>
      <c r="Y743" s="43"/>
      <c r="Z743" s="43"/>
    </row>
    <row r="744" ht="15.75" customHeight="1">
      <c r="A744" s="43"/>
      <c r="B744" s="43"/>
      <c r="C744" s="43"/>
      <c r="D744" s="43"/>
      <c r="E744" s="43"/>
      <c r="F744" s="43"/>
      <c r="G744" s="43"/>
      <c r="H744" s="43"/>
      <c r="I744" s="43"/>
      <c r="J744" s="43"/>
      <c r="K744" s="43"/>
      <c r="L744" s="43"/>
      <c r="M744" s="43"/>
      <c r="N744" s="43"/>
      <c r="O744" s="43"/>
      <c r="P744" s="43"/>
      <c r="Q744" s="43"/>
      <c r="R744" s="43"/>
      <c r="S744" s="43"/>
      <c r="T744" s="43"/>
      <c r="U744" s="43"/>
      <c r="V744" s="43"/>
      <c r="W744" s="43"/>
      <c r="X744" s="43"/>
      <c r="Y744" s="43"/>
      <c r="Z744" s="43"/>
    </row>
    <row r="745" ht="15.75" customHeight="1">
      <c r="A745" s="43"/>
      <c r="B745" s="43"/>
      <c r="C745" s="43"/>
      <c r="D745" s="43"/>
      <c r="E745" s="43"/>
      <c r="F745" s="43"/>
      <c r="G745" s="43"/>
      <c r="H745" s="43"/>
      <c r="I745" s="43"/>
      <c r="J745" s="43"/>
      <c r="K745" s="43"/>
      <c r="L745" s="43"/>
      <c r="M745" s="43"/>
      <c r="N745" s="43"/>
      <c r="O745" s="43"/>
      <c r="P745" s="43"/>
      <c r="Q745" s="43"/>
      <c r="R745" s="43"/>
      <c r="S745" s="43"/>
      <c r="T745" s="43"/>
      <c r="U745" s="43"/>
      <c r="V745" s="43"/>
      <c r="W745" s="43"/>
      <c r="X745" s="43"/>
      <c r="Y745" s="43"/>
      <c r="Z745" s="43"/>
    </row>
    <row r="746" ht="15.75" customHeight="1">
      <c r="A746" s="43"/>
      <c r="B746" s="43"/>
      <c r="C746" s="43"/>
      <c r="D746" s="43"/>
      <c r="E746" s="43"/>
      <c r="F746" s="43"/>
      <c r="G746" s="43"/>
      <c r="H746" s="43"/>
      <c r="I746" s="43"/>
      <c r="J746" s="43"/>
      <c r="K746" s="43"/>
      <c r="L746" s="43"/>
      <c r="M746" s="43"/>
      <c r="N746" s="43"/>
      <c r="O746" s="43"/>
      <c r="P746" s="43"/>
      <c r="Q746" s="43"/>
      <c r="R746" s="43"/>
      <c r="S746" s="43"/>
      <c r="T746" s="43"/>
      <c r="U746" s="43"/>
      <c r="V746" s="43"/>
      <c r="W746" s="43"/>
      <c r="X746" s="43"/>
      <c r="Y746" s="43"/>
      <c r="Z746" s="43"/>
    </row>
    <row r="747" ht="15.75" customHeight="1">
      <c r="A747" s="43"/>
      <c r="B747" s="43"/>
      <c r="C747" s="43"/>
      <c r="D747" s="43"/>
      <c r="E747" s="43"/>
      <c r="F747" s="43"/>
      <c r="G747" s="43"/>
      <c r="H747" s="43"/>
      <c r="I747" s="43"/>
      <c r="J747" s="43"/>
      <c r="K747" s="43"/>
      <c r="L747" s="43"/>
      <c r="M747" s="43"/>
      <c r="N747" s="43"/>
      <c r="O747" s="43"/>
      <c r="P747" s="43"/>
      <c r="Q747" s="43"/>
      <c r="R747" s="43"/>
      <c r="S747" s="43"/>
      <c r="T747" s="43"/>
      <c r="U747" s="43"/>
      <c r="V747" s="43"/>
      <c r="W747" s="43"/>
      <c r="X747" s="43"/>
      <c r="Y747" s="43"/>
      <c r="Z747" s="43"/>
    </row>
    <row r="748" ht="15.75" customHeight="1">
      <c r="A748" s="43"/>
      <c r="B748" s="43"/>
      <c r="C748" s="43"/>
      <c r="D748" s="43"/>
      <c r="E748" s="43"/>
      <c r="F748" s="43"/>
      <c r="G748" s="43"/>
      <c r="H748" s="43"/>
      <c r="I748" s="43"/>
      <c r="J748" s="43"/>
      <c r="K748" s="43"/>
      <c r="L748" s="43"/>
      <c r="M748" s="43"/>
      <c r="N748" s="43"/>
      <c r="O748" s="43"/>
      <c r="P748" s="43"/>
      <c r="Q748" s="43"/>
      <c r="R748" s="43"/>
      <c r="S748" s="43"/>
      <c r="T748" s="43"/>
      <c r="U748" s="43"/>
      <c r="V748" s="43"/>
      <c r="W748" s="43"/>
      <c r="X748" s="43"/>
      <c r="Y748" s="43"/>
      <c r="Z748" s="43"/>
    </row>
    <row r="749" ht="15.75" customHeight="1">
      <c r="A749" s="43"/>
      <c r="B749" s="43"/>
      <c r="C749" s="43"/>
      <c r="D749" s="43"/>
      <c r="E749" s="43"/>
      <c r="F749" s="43"/>
      <c r="G749" s="43"/>
      <c r="H749" s="43"/>
      <c r="I749" s="43"/>
      <c r="J749" s="43"/>
      <c r="K749" s="43"/>
      <c r="L749" s="43"/>
      <c r="M749" s="43"/>
      <c r="N749" s="43"/>
      <c r="O749" s="43"/>
      <c r="P749" s="43"/>
      <c r="Q749" s="43"/>
      <c r="R749" s="43"/>
      <c r="S749" s="43"/>
      <c r="T749" s="43"/>
      <c r="U749" s="43"/>
      <c r="V749" s="43"/>
      <c r="W749" s="43"/>
      <c r="X749" s="43"/>
      <c r="Y749" s="43"/>
      <c r="Z749" s="43"/>
    </row>
    <row r="750" ht="15.75" customHeight="1">
      <c r="A750" s="43"/>
      <c r="B750" s="43"/>
      <c r="C750" s="43"/>
      <c r="D750" s="43"/>
      <c r="E750" s="43"/>
      <c r="F750" s="43"/>
      <c r="G750" s="43"/>
      <c r="H750" s="43"/>
      <c r="I750" s="43"/>
      <c r="J750" s="43"/>
      <c r="K750" s="43"/>
      <c r="L750" s="43"/>
      <c r="M750" s="43"/>
      <c r="N750" s="43"/>
      <c r="O750" s="43"/>
      <c r="P750" s="43"/>
      <c r="Q750" s="43"/>
      <c r="R750" s="43"/>
      <c r="S750" s="43"/>
      <c r="T750" s="43"/>
      <c r="U750" s="43"/>
      <c r="V750" s="43"/>
      <c r="W750" s="43"/>
      <c r="X750" s="43"/>
      <c r="Y750" s="43"/>
      <c r="Z750" s="43"/>
    </row>
    <row r="751" ht="15.75" customHeight="1">
      <c r="A751" s="43"/>
      <c r="B751" s="43"/>
      <c r="C751" s="43"/>
      <c r="D751" s="43"/>
      <c r="E751" s="43"/>
      <c r="F751" s="43"/>
      <c r="G751" s="43"/>
      <c r="H751" s="43"/>
      <c r="I751" s="43"/>
      <c r="J751" s="43"/>
      <c r="K751" s="43"/>
      <c r="L751" s="43"/>
      <c r="M751" s="43"/>
      <c r="N751" s="43"/>
      <c r="O751" s="43"/>
      <c r="P751" s="43"/>
      <c r="Q751" s="43"/>
      <c r="R751" s="43"/>
      <c r="S751" s="43"/>
      <c r="T751" s="43"/>
      <c r="U751" s="43"/>
      <c r="V751" s="43"/>
      <c r="W751" s="43"/>
      <c r="X751" s="43"/>
      <c r="Y751" s="43"/>
      <c r="Z751" s="43"/>
    </row>
    <row r="752" ht="15.75" customHeight="1">
      <c r="A752" s="43"/>
      <c r="B752" s="43"/>
      <c r="C752" s="43"/>
      <c r="D752" s="43"/>
      <c r="E752" s="43"/>
      <c r="F752" s="43"/>
      <c r="G752" s="43"/>
      <c r="H752" s="43"/>
      <c r="I752" s="43"/>
      <c r="J752" s="43"/>
      <c r="K752" s="43"/>
      <c r="L752" s="43"/>
      <c r="M752" s="43"/>
      <c r="N752" s="43"/>
      <c r="O752" s="43"/>
      <c r="P752" s="43"/>
      <c r="Q752" s="43"/>
      <c r="R752" s="43"/>
      <c r="S752" s="43"/>
      <c r="T752" s="43"/>
      <c r="U752" s="43"/>
      <c r="V752" s="43"/>
      <c r="W752" s="43"/>
      <c r="X752" s="43"/>
      <c r="Y752" s="43"/>
      <c r="Z752" s="43"/>
    </row>
    <row r="753" ht="15.75" customHeight="1">
      <c r="A753" s="43"/>
      <c r="B753" s="43"/>
      <c r="C753" s="43"/>
      <c r="D753" s="43"/>
      <c r="E753" s="43"/>
      <c r="F753" s="43"/>
      <c r="G753" s="43"/>
      <c r="H753" s="43"/>
      <c r="I753" s="43"/>
      <c r="J753" s="43"/>
      <c r="K753" s="43"/>
      <c r="L753" s="43"/>
      <c r="M753" s="43"/>
      <c r="N753" s="43"/>
      <c r="O753" s="43"/>
      <c r="P753" s="43"/>
      <c r="Q753" s="43"/>
      <c r="R753" s="43"/>
      <c r="S753" s="43"/>
      <c r="T753" s="43"/>
      <c r="U753" s="43"/>
      <c r="V753" s="43"/>
      <c r="W753" s="43"/>
      <c r="X753" s="43"/>
      <c r="Y753" s="43"/>
      <c r="Z753" s="43"/>
    </row>
    <row r="754" ht="15.75" customHeight="1">
      <c r="A754" s="43"/>
      <c r="B754" s="43"/>
      <c r="C754" s="43"/>
      <c r="D754" s="43"/>
      <c r="E754" s="43"/>
      <c r="F754" s="43"/>
      <c r="G754" s="43"/>
      <c r="H754" s="43"/>
      <c r="I754" s="43"/>
      <c r="J754" s="43"/>
      <c r="K754" s="43"/>
      <c r="L754" s="43"/>
      <c r="M754" s="43"/>
      <c r="N754" s="43"/>
      <c r="O754" s="43"/>
      <c r="P754" s="43"/>
      <c r="Q754" s="43"/>
      <c r="R754" s="43"/>
      <c r="S754" s="43"/>
      <c r="T754" s="43"/>
      <c r="U754" s="43"/>
      <c r="V754" s="43"/>
      <c r="W754" s="43"/>
      <c r="X754" s="43"/>
      <c r="Y754" s="43"/>
      <c r="Z754" s="43"/>
    </row>
    <row r="755" ht="15.75" customHeight="1">
      <c r="A755" s="43"/>
      <c r="B755" s="43"/>
      <c r="C755" s="43"/>
      <c r="D755" s="43"/>
      <c r="E755" s="43"/>
      <c r="F755" s="43"/>
      <c r="G755" s="43"/>
      <c r="H755" s="43"/>
      <c r="I755" s="43"/>
      <c r="J755" s="43"/>
      <c r="K755" s="43"/>
      <c r="L755" s="43"/>
      <c r="M755" s="43"/>
      <c r="N755" s="43"/>
      <c r="O755" s="43"/>
      <c r="P755" s="43"/>
      <c r="Q755" s="43"/>
      <c r="R755" s="43"/>
      <c r="S755" s="43"/>
      <c r="T755" s="43"/>
      <c r="U755" s="43"/>
      <c r="V755" s="43"/>
      <c r="W755" s="43"/>
      <c r="X755" s="43"/>
      <c r="Y755" s="43"/>
      <c r="Z755" s="43"/>
    </row>
    <row r="756" ht="15.75" customHeight="1">
      <c r="A756" s="43"/>
      <c r="B756" s="43"/>
      <c r="C756" s="43"/>
      <c r="D756" s="43"/>
      <c r="E756" s="43"/>
      <c r="F756" s="43"/>
      <c r="G756" s="43"/>
      <c r="H756" s="43"/>
      <c r="I756" s="43"/>
      <c r="J756" s="43"/>
      <c r="K756" s="43"/>
      <c r="L756" s="43"/>
      <c r="M756" s="43"/>
      <c r="N756" s="43"/>
      <c r="O756" s="43"/>
      <c r="P756" s="43"/>
      <c r="Q756" s="43"/>
      <c r="R756" s="43"/>
      <c r="S756" s="43"/>
      <c r="T756" s="43"/>
      <c r="U756" s="43"/>
      <c r="V756" s="43"/>
      <c r="W756" s="43"/>
      <c r="X756" s="43"/>
      <c r="Y756" s="43"/>
      <c r="Z756" s="43"/>
    </row>
    <row r="757" ht="15.75" customHeight="1">
      <c r="A757" s="43"/>
      <c r="B757" s="43"/>
      <c r="C757" s="43"/>
      <c r="D757" s="43"/>
      <c r="E757" s="43"/>
      <c r="F757" s="43"/>
      <c r="G757" s="43"/>
      <c r="H757" s="43"/>
      <c r="I757" s="43"/>
      <c r="J757" s="43"/>
      <c r="K757" s="43"/>
      <c r="L757" s="43"/>
      <c r="M757" s="43"/>
      <c r="N757" s="43"/>
      <c r="O757" s="43"/>
      <c r="P757" s="43"/>
      <c r="Q757" s="43"/>
      <c r="R757" s="43"/>
      <c r="S757" s="43"/>
      <c r="T757" s="43"/>
      <c r="U757" s="43"/>
      <c r="V757" s="43"/>
      <c r="W757" s="43"/>
      <c r="X757" s="43"/>
      <c r="Y757" s="43"/>
      <c r="Z757" s="43"/>
    </row>
    <row r="758" ht="15.75" customHeight="1">
      <c r="A758" s="43"/>
      <c r="B758" s="43"/>
      <c r="C758" s="43"/>
      <c r="D758" s="43"/>
      <c r="E758" s="43"/>
      <c r="F758" s="43"/>
      <c r="G758" s="43"/>
      <c r="H758" s="43"/>
      <c r="I758" s="43"/>
      <c r="J758" s="43"/>
      <c r="K758" s="43"/>
      <c r="L758" s="43"/>
      <c r="M758" s="43"/>
      <c r="N758" s="43"/>
      <c r="O758" s="43"/>
      <c r="P758" s="43"/>
      <c r="Q758" s="43"/>
      <c r="R758" s="43"/>
      <c r="S758" s="43"/>
      <c r="T758" s="43"/>
      <c r="U758" s="43"/>
      <c r="V758" s="43"/>
      <c r="W758" s="43"/>
      <c r="X758" s="43"/>
      <c r="Y758" s="43"/>
      <c r="Z758" s="43"/>
    </row>
    <row r="759" ht="15.75" customHeight="1">
      <c r="A759" s="43"/>
      <c r="B759" s="43"/>
      <c r="C759" s="43"/>
      <c r="D759" s="43"/>
      <c r="E759" s="43"/>
      <c r="F759" s="43"/>
      <c r="G759" s="43"/>
      <c r="H759" s="43"/>
      <c r="I759" s="43"/>
      <c r="J759" s="43"/>
      <c r="K759" s="43"/>
      <c r="L759" s="43"/>
      <c r="M759" s="43"/>
      <c r="N759" s="43"/>
      <c r="O759" s="43"/>
      <c r="P759" s="43"/>
      <c r="Q759" s="43"/>
      <c r="R759" s="43"/>
      <c r="S759" s="43"/>
      <c r="T759" s="43"/>
      <c r="U759" s="43"/>
      <c r="V759" s="43"/>
      <c r="W759" s="43"/>
      <c r="X759" s="43"/>
      <c r="Y759" s="43"/>
      <c r="Z759" s="43"/>
    </row>
    <row r="760" ht="15.75" customHeight="1">
      <c r="A760" s="43"/>
      <c r="B760" s="43"/>
      <c r="C760" s="43"/>
      <c r="D760" s="43"/>
      <c r="E760" s="43"/>
      <c r="F760" s="43"/>
      <c r="G760" s="43"/>
      <c r="H760" s="43"/>
      <c r="I760" s="43"/>
      <c r="J760" s="43"/>
      <c r="K760" s="43"/>
      <c r="L760" s="43"/>
      <c r="M760" s="43"/>
      <c r="N760" s="43"/>
      <c r="O760" s="43"/>
      <c r="P760" s="43"/>
      <c r="Q760" s="43"/>
      <c r="R760" s="43"/>
      <c r="S760" s="43"/>
      <c r="T760" s="43"/>
      <c r="U760" s="43"/>
      <c r="V760" s="43"/>
      <c r="W760" s="43"/>
      <c r="X760" s="43"/>
      <c r="Y760" s="43"/>
      <c r="Z760" s="43"/>
    </row>
    <row r="761" ht="15.75" customHeight="1">
      <c r="A761" s="43"/>
      <c r="B761" s="43"/>
      <c r="C761" s="43"/>
      <c r="D761" s="43"/>
      <c r="E761" s="43"/>
      <c r="F761" s="43"/>
      <c r="G761" s="43"/>
      <c r="H761" s="43"/>
      <c r="I761" s="43"/>
      <c r="J761" s="43"/>
      <c r="K761" s="43"/>
      <c r="L761" s="43"/>
      <c r="M761" s="43"/>
      <c r="N761" s="43"/>
      <c r="O761" s="43"/>
      <c r="P761" s="43"/>
      <c r="Q761" s="43"/>
      <c r="R761" s="43"/>
      <c r="S761" s="43"/>
      <c r="T761" s="43"/>
      <c r="U761" s="43"/>
      <c r="V761" s="43"/>
      <c r="W761" s="43"/>
      <c r="X761" s="43"/>
      <c r="Y761" s="43"/>
      <c r="Z761" s="43"/>
    </row>
    <row r="762" ht="15.75" customHeight="1">
      <c r="A762" s="43"/>
      <c r="B762" s="43"/>
      <c r="C762" s="43"/>
      <c r="D762" s="43"/>
      <c r="E762" s="43"/>
      <c r="F762" s="43"/>
      <c r="G762" s="43"/>
      <c r="H762" s="43"/>
      <c r="I762" s="43"/>
      <c r="J762" s="43"/>
      <c r="K762" s="43"/>
      <c r="L762" s="43"/>
      <c r="M762" s="43"/>
      <c r="N762" s="43"/>
      <c r="O762" s="43"/>
      <c r="P762" s="43"/>
      <c r="Q762" s="43"/>
      <c r="R762" s="43"/>
      <c r="S762" s="43"/>
      <c r="T762" s="43"/>
      <c r="U762" s="43"/>
      <c r="V762" s="43"/>
      <c r="W762" s="43"/>
      <c r="X762" s="43"/>
      <c r="Y762" s="43"/>
      <c r="Z762" s="43"/>
    </row>
    <row r="763" ht="15.75" customHeight="1">
      <c r="A763" s="43"/>
      <c r="B763" s="43"/>
      <c r="C763" s="43"/>
      <c r="D763" s="43"/>
      <c r="E763" s="43"/>
      <c r="F763" s="43"/>
      <c r="G763" s="43"/>
      <c r="H763" s="43"/>
      <c r="I763" s="43"/>
      <c r="J763" s="43"/>
      <c r="K763" s="43"/>
      <c r="L763" s="43"/>
      <c r="M763" s="43"/>
      <c r="N763" s="43"/>
      <c r="O763" s="43"/>
      <c r="P763" s="43"/>
      <c r="Q763" s="43"/>
      <c r="R763" s="43"/>
      <c r="S763" s="43"/>
      <c r="T763" s="43"/>
      <c r="U763" s="43"/>
      <c r="V763" s="43"/>
      <c r="W763" s="43"/>
      <c r="X763" s="43"/>
      <c r="Y763" s="43"/>
      <c r="Z763" s="43"/>
    </row>
    <row r="764" ht="15.75" customHeight="1">
      <c r="A764" s="43"/>
      <c r="B764" s="43"/>
      <c r="C764" s="43"/>
      <c r="D764" s="43"/>
      <c r="E764" s="43"/>
      <c r="F764" s="43"/>
      <c r="G764" s="43"/>
      <c r="H764" s="43"/>
      <c r="I764" s="43"/>
      <c r="J764" s="43"/>
      <c r="K764" s="43"/>
      <c r="L764" s="43"/>
      <c r="M764" s="43"/>
      <c r="N764" s="43"/>
      <c r="O764" s="43"/>
      <c r="P764" s="43"/>
      <c r="Q764" s="43"/>
      <c r="R764" s="43"/>
      <c r="S764" s="43"/>
      <c r="T764" s="43"/>
      <c r="U764" s="43"/>
      <c r="V764" s="43"/>
      <c r="W764" s="43"/>
      <c r="X764" s="43"/>
      <c r="Y764" s="43"/>
      <c r="Z764" s="43"/>
    </row>
    <row r="765" ht="15.75" customHeight="1">
      <c r="A765" s="43"/>
      <c r="B765" s="43"/>
      <c r="C765" s="43"/>
      <c r="D765" s="43"/>
      <c r="E765" s="43"/>
      <c r="F765" s="43"/>
      <c r="G765" s="43"/>
      <c r="H765" s="43"/>
      <c r="I765" s="43"/>
      <c r="J765" s="43"/>
      <c r="K765" s="43"/>
      <c r="L765" s="43"/>
      <c r="M765" s="43"/>
      <c r="N765" s="43"/>
      <c r="O765" s="43"/>
      <c r="P765" s="43"/>
      <c r="Q765" s="43"/>
      <c r="R765" s="43"/>
      <c r="S765" s="43"/>
      <c r="T765" s="43"/>
      <c r="U765" s="43"/>
      <c r="V765" s="43"/>
      <c r="W765" s="43"/>
      <c r="X765" s="43"/>
      <c r="Y765" s="43"/>
      <c r="Z765" s="43"/>
    </row>
    <row r="766" ht="15.75" customHeight="1">
      <c r="A766" s="43"/>
      <c r="B766" s="43"/>
      <c r="C766" s="43"/>
      <c r="D766" s="43"/>
      <c r="E766" s="43"/>
      <c r="F766" s="43"/>
      <c r="G766" s="43"/>
      <c r="H766" s="43"/>
      <c r="I766" s="43"/>
      <c r="J766" s="43"/>
      <c r="K766" s="43"/>
      <c r="L766" s="43"/>
      <c r="M766" s="43"/>
      <c r="N766" s="43"/>
      <c r="O766" s="43"/>
      <c r="P766" s="43"/>
      <c r="Q766" s="43"/>
      <c r="R766" s="43"/>
      <c r="S766" s="43"/>
      <c r="T766" s="43"/>
      <c r="U766" s="43"/>
      <c r="V766" s="43"/>
      <c r="W766" s="43"/>
      <c r="X766" s="43"/>
      <c r="Y766" s="43"/>
      <c r="Z766" s="43"/>
    </row>
    <row r="767" ht="15.75" customHeight="1">
      <c r="A767" s="43"/>
      <c r="B767" s="43"/>
      <c r="C767" s="43"/>
      <c r="D767" s="43"/>
      <c r="E767" s="43"/>
      <c r="F767" s="43"/>
      <c r="G767" s="43"/>
      <c r="H767" s="43"/>
      <c r="I767" s="43"/>
      <c r="J767" s="43"/>
      <c r="K767" s="43"/>
      <c r="L767" s="43"/>
      <c r="M767" s="43"/>
      <c r="N767" s="43"/>
      <c r="O767" s="43"/>
      <c r="P767" s="43"/>
      <c r="Q767" s="43"/>
      <c r="R767" s="43"/>
      <c r="S767" s="43"/>
      <c r="T767" s="43"/>
      <c r="U767" s="43"/>
      <c r="V767" s="43"/>
      <c r="W767" s="43"/>
      <c r="X767" s="43"/>
      <c r="Y767" s="43"/>
      <c r="Z767" s="43"/>
    </row>
    <row r="768" ht="15.75" customHeight="1">
      <c r="A768" s="43"/>
      <c r="B768" s="43"/>
      <c r="C768" s="43"/>
      <c r="D768" s="43"/>
      <c r="E768" s="43"/>
      <c r="F768" s="43"/>
      <c r="G768" s="43"/>
      <c r="H768" s="43"/>
      <c r="I768" s="43"/>
      <c r="J768" s="43"/>
      <c r="K768" s="43"/>
      <c r="L768" s="43"/>
      <c r="M768" s="43"/>
      <c r="N768" s="43"/>
      <c r="O768" s="43"/>
      <c r="P768" s="43"/>
      <c r="Q768" s="43"/>
      <c r="R768" s="43"/>
      <c r="S768" s="43"/>
      <c r="T768" s="43"/>
      <c r="U768" s="43"/>
      <c r="V768" s="43"/>
      <c r="W768" s="43"/>
      <c r="X768" s="43"/>
      <c r="Y768" s="43"/>
      <c r="Z768" s="43"/>
    </row>
    <row r="769" ht="15.75" customHeight="1">
      <c r="A769" s="43"/>
      <c r="B769" s="43"/>
      <c r="C769" s="43"/>
      <c r="D769" s="43"/>
      <c r="E769" s="43"/>
      <c r="F769" s="43"/>
      <c r="G769" s="43"/>
      <c r="H769" s="43"/>
      <c r="I769" s="43"/>
      <c r="J769" s="43"/>
      <c r="K769" s="43"/>
      <c r="L769" s="43"/>
      <c r="M769" s="43"/>
      <c r="N769" s="43"/>
      <c r="O769" s="43"/>
      <c r="P769" s="43"/>
      <c r="Q769" s="43"/>
      <c r="R769" s="43"/>
      <c r="S769" s="43"/>
      <c r="T769" s="43"/>
      <c r="U769" s="43"/>
      <c r="V769" s="43"/>
      <c r="W769" s="43"/>
      <c r="X769" s="43"/>
      <c r="Y769" s="43"/>
      <c r="Z769" s="43"/>
    </row>
    <row r="770" ht="15.75" customHeight="1">
      <c r="A770" s="43"/>
      <c r="B770" s="43"/>
      <c r="C770" s="43"/>
      <c r="D770" s="43"/>
      <c r="E770" s="43"/>
      <c r="F770" s="43"/>
      <c r="G770" s="43"/>
      <c r="H770" s="43"/>
      <c r="I770" s="43"/>
      <c r="J770" s="43"/>
      <c r="K770" s="43"/>
      <c r="L770" s="43"/>
      <c r="M770" s="43"/>
      <c r="N770" s="43"/>
      <c r="O770" s="43"/>
      <c r="P770" s="43"/>
      <c r="Q770" s="43"/>
      <c r="R770" s="43"/>
      <c r="S770" s="43"/>
      <c r="T770" s="43"/>
      <c r="U770" s="43"/>
      <c r="V770" s="43"/>
      <c r="W770" s="43"/>
      <c r="X770" s="43"/>
      <c r="Y770" s="43"/>
      <c r="Z770" s="43"/>
    </row>
    <row r="771" ht="15.75" customHeight="1">
      <c r="A771" s="43"/>
      <c r="B771" s="43"/>
      <c r="C771" s="43"/>
      <c r="D771" s="43"/>
      <c r="E771" s="43"/>
      <c r="F771" s="43"/>
      <c r="G771" s="43"/>
      <c r="H771" s="43"/>
      <c r="I771" s="43"/>
      <c r="J771" s="43"/>
      <c r="K771" s="43"/>
      <c r="L771" s="43"/>
      <c r="M771" s="43"/>
      <c r="N771" s="43"/>
      <c r="O771" s="43"/>
      <c r="P771" s="43"/>
      <c r="Q771" s="43"/>
      <c r="R771" s="43"/>
      <c r="S771" s="43"/>
      <c r="T771" s="43"/>
      <c r="U771" s="43"/>
      <c r="V771" s="43"/>
      <c r="W771" s="43"/>
      <c r="X771" s="43"/>
      <c r="Y771" s="43"/>
      <c r="Z771" s="43"/>
    </row>
    <row r="772" ht="15.75" customHeight="1">
      <c r="A772" s="43"/>
      <c r="B772" s="43"/>
      <c r="C772" s="43"/>
      <c r="D772" s="43"/>
      <c r="E772" s="43"/>
      <c r="F772" s="43"/>
      <c r="G772" s="43"/>
      <c r="H772" s="43"/>
      <c r="I772" s="43"/>
      <c r="J772" s="43"/>
      <c r="K772" s="43"/>
      <c r="L772" s="43"/>
      <c r="M772" s="43"/>
      <c r="N772" s="43"/>
      <c r="O772" s="43"/>
      <c r="P772" s="43"/>
      <c r="Q772" s="43"/>
      <c r="R772" s="43"/>
      <c r="S772" s="43"/>
      <c r="T772" s="43"/>
      <c r="U772" s="43"/>
      <c r="V772" s="43"/>
      <c r="W772" s="43"/>
      <c r="X772" s="43"/>
      <c r="Y772" s="43"/>
      <c r="Z772" s="43"/>
    </row>
    <row r="773" ht="15.75" customHeight="1">
      <c r="A773" s="43"/>
      <c r="B773" s="43"/>
      <c r="C773" s="43"/>
      <c r="D773" s="43"/>
      <c r="E773" s="43"/>
      <c r="F773" s="43"/>
      <c r="G773" s="43"/>
      <c r="H773" s="43"/>
      <c r="I773" s="43"/>
      <c r="J773" s="43"/>
      <c r="K773" s="43"/>
      <c r="L773" s="43"/>
      <c r="M773" s="43"/>
      <c r="N773" s="43"/>
      <c r="O773" s="43"/>
      <c r="P773" s="43"/>
      <c r="Q773" s="43"/>
      <c r="R773" s="43"/>
      <c r="S773" s="43"/>
      <c r="T773" s="43"/>
      <c r="U773" s="43"/>
      <c r="V773" s="43"/>
      <c r="W773" s="43"/>
      <c r="X773" s="43"/>
      <c r="Y773" s="43"/>
      <c r="Z773" s="43"/>
    </row>
    <row r="774" ht="15.75" customHeight="1">
      <c r="A774" s="43"/>
      <c r="B774" s="43"/>
      <c r="C774" s="43"/>
      <c r="D774" s="43"/>
      <c r="E774" s="43"/>
      <c r="F774" s="43"/>
      <c r="G774" s="43"/>
      <c r="H774" s="43"/>
      <c r="I774" s="43"/>
      <c r="J774" s="43"/>
      <c r="K774" s="43"/>
      <c r="L774" s="43"/>
      <c r="M774" s="43"/>
      <c r="N774" s="43"/>
      <c r="O774" s="43"/>
      <c r="P774" s="43"/>
      <c r="Q774" s="43"/>
      <c r="R774" s="43"/>
      <c r="S774" s="43"/>
      <c r="T774" s="43"/>
      <c r="U774" s="43"/>
      <c r="V774" s="43"/>
      <c r="W774" s="43"/>
      <c r="X774" s="43"/>
      <c r="Y774" s="43"/>
      <c r="Z774" s="43"/>
    </row>
    <row r="775" ht="15.75" customHeight="1">
      <c r="A775" s="43"/>
      <c r="B775" s="43"/>
      <c r="C775" s="43"/>
      <c r="D775" s="43"/>
      <c r="E775" s="43"/>
      <c r="F775" s="43"/>
      <c r="G775" s="43"/>
      <c r="H775" s="43"/>
      <c r="I775" s="43"/>
      <c r="J775" s="43"/>
      <c r="K775" s="43"/>
      <c r="L775" s="43"/>
      <c r="M775" s="43"/>
      <c r="N775" s="43"/>
      <c r="O775" s="43"/>
      <c r="P775" s="43"/>
      <c r="Q775" s="43"/>
      <c r="R775" s="43"/>
      <c r="S775" s="43"/>
      <c r="T775" s="43"/>
      <c r="U775" s="43"/>
      <c r="V775" s="43"/>
      <c r="W775" s="43"/>
      <c r="X775" s="43"/>
      <c r="Y775" s="43"/>
      <c r="Z775" s="43"/>
    </row>
    <row r="776" ht="15.75" customHeight="1">
      <c r="A776" s="43"/>
      <c r="B776" s="43"/>
      <c r="C776" s="43"/>
      <c r="D776" s="43"/>
      <c r="E776" s="43"/>
      <c r="F776" s="43"/>
      <c r="G776" s="43"/>
      <c r="H776" s="43"/>
      <c r="I776" s="43"/>
      <c r="J776" s="43"/>
      <c r="K776" s="43"/>
      <c r="L776" s="43"/>
      <c r="M776" s="43"/>
      <c r="N776" s="43"/>
      <c r="O776" s="43"/>
      <c r="P776" s="43"/>
      <c r="Q776" s="43"/>
      <c r="R776" s="43"/>
      <c r="S776" s="43"/>
      <c r="T776" s="43"/>
      <c r="U776" s="43"/>
      <c r="V776" s="43"/>
      <c r="W776" s="43"/>
      <c r="X776" s="43"/>
      <c r="Y776" s="43"/>
      <c r="Z776" s="43"/>
    </row>
    <row r="777" ht="15.75" customHeight="1">
      <c r="A777" s="43"/>
      <c r="B777" s="43"/>
      <c r="C777" s="43"/>
      <c r="D777" s="43"/>
      <c r="E777" s="43"/>
      <c r="F777" s="43"/>
      <c r="G777" s="43"/>
      <c r="H777" s="43"/>
      <c r="I777" s="43"/>
      <c r="J777" s="43"/>
      <c r="K777" s="43"/>
      <c r="L777" s="43"/>
      <c r="M777" s="43"/>
      <c r="N777" s="43"/>
      <c r="O777" s="43"/>
      <c r="P777" s="43"/>
      <c r="Q777" s="43"/>
      <c r="R777" s="43"/>
      <c r="S777" s="43"/>
      <c r="T777" s="43"/>
      <c r="U777" s="43"/>
      <c r="V777" s="43"/>
      <c r="W777" s="43"/>
      <c r="X777" s="43"/>
      <c r="Y777" s="43"/>
      <c r="Z777" s="43"/>
    </row>
    <row r="778" ht="15.75" customHeight="1">
      <c r="A778" s="43"/>
      <c r="B778" s="43"/>
      <c r="C778" s="43"/>
      <c r="D778" s="43"/>
      <c r="E778" s="43"/>
      <c r="F778" s="43"/>
      <c r="G778" s="43"/>
      <c r="H778" s="43"/>
      <c r="I778" s="43"/>
      <c r="J778" s="43"/>
      <c r="K778" s="43"/>
      <c r="L778" s="43"/>
      <c r="M778" s="43"/>
      <c r="N778" s="43"/>
      <c r="O778" s="43"/>
      <c r="P778" s="43"/>
      <c r="Q778" s="43"/>
      <c r="R778" s="43"/>
      <c r="S778" s="43"/>
      <c r="T778" s="43"/>
      <c r="U778" s="43"/>
      <c r="V778" s="43"/>
      <c r="W778" s="43"/>
      <c r="X778" s="43"/>
      <c r="Y778" s="43"/>
      <c r="Z778" s="43"/>
    </row>
    <row r="779" ht="15.75" customHeight="1">
      <c r="A779" s="43"/>
      <c r="B779" s="43"/>
      <c r="C779" s="43"/>
      <c r="D779" s="43"/>
      <c r="E779" s="43"/>
      <c r="F779" s="43"/>
      <c r="G779" s="43"/>
      <c r="H779" s="43"/>
      <c r="I779" s="43"/>
      <c r="J779" s="43"/>
      <c r="K779" s="43"/>
      <c r="L779" s="43"/>
      <c r="M779" s="43"/>
      <c r="N779" s="43"/>
      <c r="O779" s="43"/>
      <c r="P779" s="43"/>
      <c r="Q779" s="43"/>
      <c r="R779" s="43"/>
      <c r="S779" s="43"/>
      <c r="T779" s="43"/>
      <c r="U779" s="43"/>
      <c r="V779" s="43"/>
      <c r="W779" s="43"/>
      <c r="X779" s="43"/>
      <c r="Y779" s="43"/>
      <c r="Z779" s="43"/>
    </row>
    <row r="780" ht="15.75" customHeight="1">
      <c r="A780" s="43"/>
      <c r="B780" s="43"/>
      <c r="C780" s="43"/>
      <c r="D780" s="43"/>
      <c r="E780" s="43"/>
      <c r="F780" s="43"/>
      <c r="G780" s="43"/>
      <c r="H780" s="43"/>
      <c r="I780" s="43"/>
      <c r="J780" s="43"/>
      <c r="K780" s="43"/>
      <c r="L780" s="43"/>
      <c r="M780" s="43"/>
      <c r="N780" s="43"/>
      <c r="O780" s="43"/>
      <c r="P780" s="43"/>
      <c r="Q780" s="43"/>
      <c r="R780" s="43"/>
      <c r="S780" s="43"/>
      <c r="T780" s="43"/>
      <c r="U780" s="43"/>
      <c r="V780" s="43"/>
      <c r="W780" s="43"/>
      <c r="X780" s="43"/>
      <c r="Y780" s="43"/>
      <c r="Z780" s="43"/>
    </row>
    <row r="781" ht="15.75" customHeight="1">
      <c r="A781" s="43"/>
      <c r="B781" s="43"/>
      <c r="C781" s="43"/>
      <c r="D781" s="43"/>
      <c r="E781" s="43"/>
      <c r="F781" s="43"/>
      <c r="G781" s="43"/>
      <c r="H781" s="43"/>
      <c r="I781" s="43"/>
      <c r="J781" s="43"/>
      <c r="K781" s="43"/>
      <c r="L781" s="43"/>
      <c r="M781" s="43"/>
      <c r="N781" s="43"/>
      <c r="O781" s="43"/>
      <c r="P781" s="43"/>
      <c r="Q781" s="43"/>
      <c r="R781" s="43"/>
      <c r="S781" s="43"/>
      <c r="T781" s="43"/>
      <c r="U781" s="43"/>
      <c r="V781" s="43"/>
      <c r="W781" s="43"/>
      <c r="X781" s="43"/>
      <c r="Y781" s="43"/>
      <c r="Z781" s="43"/>
    </row>
    <row r="782" ht="15.75" customHeight="1">
      <c r="A782" s="43"/>
      <c r="B782" s="43"/>
      <c r="C782" s="43"/>
      <c r="D782" s="43"/>
      <c r="E782" s="43"/>
      <c r="F782" s="43"/>
      <c r="G782" s="43"/>
      <c r="H782" s="43"/>
      <c r="I782" s="43"/>
      <c r="J782" s="43"/>
      <c r="K782" s="43"/>
      <c r="L782" s="43"/>
      <c r="M782" s="43"/>
      <c r="N782" s="43"/>
      <c r="O782" s="43"/>
      <c r="P782" s="43"/>
      <c r="Q782" s="43"/>
      <c r="R782" s="43"/>
      <c r="S782" s="43"/>
      <c r="T782" s="43"/>
      <c r="U782" s="43"/>
      <c r="V782" s="43"/>
      <c r="W782" s="43"/>
      <c r="X782" s="43"/>
      <c r="Y782" s="43"/>
      <c r="Z782" s="43"/>
    </row>
    <row r="783" ht="15.75" customHeight="1">
      <c r="A783" s="43"/>
      <c r="B783" s="43"/>
      <c r="C783" s="43"/>
      <c r="D783" s="43"/>
      <c r="E783" s="43"/>
      <c r="F783" s="43"/>
      <c r="G783" s="43"/>
      <c r="H783" s="43"/>
      <c r="I783" s="43"/>
      <c r="J783" s="43"/>
      <c r="K783" s="43"/>
      <c r="L783" s="43"/>
      <c r="M783" s="43"/>
      <c r="N783" s="43"/>
      <c r="O783" s="43"/>
      <c r="P783" s="43"/>
      <c r="Q783" s="43"/>
      <c r="R783" s="43"/>
      <c r="S783" s="43"/>
      <c r="T783" s="43"/>
      <c r="U783" s="43"/>
      <c r="V783" s="43"/>
      <c r="W783" s="43"/>
      <c r="X783" s="43"/>
      <c r="Y783" s="43"/>
      <c r="Z783" s="43"/>
    </row>
    <row r="784" ht="15.75" customHeight="1">
      <c r="A784" s="43"/>
      <c r="B784" s="43"/>
      <c r="C784" s="43"/>
      <c r="D784" s="43"/>
      <c r="E784" s="43"/>
      <c r="F784" s="43"/>
      <c r="G784" s="43"/>
      <c r="H784" s="43"/>
      <c r="I784" s="43"/>
      <c r="J784" s="43"/>
      <c r="K784" s="43"/>
      <c r="L784" s="43"/>
      <c r="M784" s="43"/>
      <c r="N784" s="43"/>
      <c r="O784" s="43"/>
      <c r="P784" s="43"/>
      <c r="Q784" s="43"/>
      <c r="R784" s="43"/>
      <c r="S784" s="43"/>
      <c r="T784" s="43"/>
      <c r="U784" s="43"/>
      <c r="V784" s="43"/>
      <c r="W784" s="43"/>
      <c r="X784" s="43"/>
      <c r="Y784" s="43"/>
      <c r="Z784" s="43"/>
    </row>
    <row r="785" ht="15.75" customHeight="1">
      <c r="A785" s="43"/>
      <c r="B785" s="43"/>
      <c r="C785" s="43"/>
      <c r="D785" s="43"/>
      <c r="E785" s="43"/>
      <c r="F785" s="43"/>
      <c r="G785" s="43"/>
      <c r="H785" s="43"/>
      <c r="I785" s="43"/>
      <c r="J785" s="43"/>
      <c r="K785" s="43"/>
      <c r="L785" s="43"/>
      <c r="M785" s="43"/>
      <c r="N785" s="43"/>
      <c r="O785" s="43"/>
      <c r="P785" s="43"/>
      <c r="Q785" s="43"/>
      <c r="R785" s="43"/>
      <c r="S785" s="43"/>
      <c r="T785" s="43"/>
      <c r="U785" s="43"/>
      <c r="V785" s="43"/>
      <c r="W785" s="43"/>
      <c r="X785" s="43"/>
      <c r="Y785" s="43"/>
      <c r="Z785" s="43"/>
    </row>
    <row r="786" ht="15.75" customHeight="1">
      <c r="A786" s="43"/>
      <c r="B786" s="43"/>
      <c r="C786" s="43"/>
      <c r="D786" s="43"/>
      <c r="E786" s="43"/>
      <c r="F786" s="43"/>
      <c r="G786" s="43"/>
      <c r="H786" s="43"/>
      <c r="I786" s="43"/>
      <c r="J786" s="43"/>
      <c r="K786" s="43"/>
      <c r="L786" s="43"/>
      <c r="M786" s="43"/>
      <c r="N786" s="43"/>
      <c r="O786" s="43"/>
      <c r="P786" s="43"/>
      <c r="Q786" s="43"/>
      <c r="R786" s="43"/>
      <c r="S786" s="43"/>
      <c r="T786" s="43"/>
      <c r="U786" s="43"/>
      <c r="V786" s="43"/>
      <c r="W786" s="43"/>
      <c r="X786" s="43"/>
      <c r="Y786" s="43"/>
      <c r="Z786" s="43"/>
    </row>
    <row r="787" ht="15.75" customHeight="1">
      <c r="A787" s="43"/>
      <c r="B787" s="43"/>
      <c r="C787" s="43"/>
      <c r="D787" s="43"/>
      <c r="E787" s="43"/>
      <c r="F787" s="43"/>
      <c r="G787" s="43"/>
      <c r="H787" s="43"/>
      <c r="I787" s="43"/>
      <c r="J787" s="43"/>
      <c r="K787" s="43"/>
      <c r="L787" s="43"/>
      <c r="M787" s="43"/>
      <c r="N787" s="43"/>
      <c r="O787" s="43"/>
      <c r="P787" s="43"/>
      <c r="Q787" s="43"/>
      <c r="R787" s="43"/>
      <c r="S787" s="43"/>
      <c r="T787" s="43"/>
      <c r="U787" s="43"/>
      <c r="V787" s="43"/>
      <c r="W787" s="43"/>
      <c r="X787" s="43"/>
      <c r="Y787" s="43"/>
      <c r="Z787" s="43"/>
    </row>
    <row r="788" ht="15.75" customHeight="1">
      <c r="A788" s="43"/>
      <c r="B788" s="43"/>
      <c r="C788" s="43"/>
      <c r="D788" s="43"/>
      <c r="E788" s="43"/>
      <c r="F788" s="43"/>
      <c r="G788" s="43"/>
      <c r="H788" s="43"/>
      <c r="I788" s="43"/>
      <c r="J788" s="43"/>
      <c r="K788" s="43"/>
      <c r="L788" s="43"/>
      <c r="M788" s="43"/>
      <c r="N788" s="43"/>
      <c r="O788" s="43"/>
      <c r="P788" s="43"/>
      <c r="Q788" s="43"/>
      <c r="R788" s="43"/>
      <c r="S788" s="43"/>
      <c r="T788" s="43"/>
      <c r="U788" s="43"/>
      <c r="V788" s="43"/>
      <c r="W788" s="43"/>
      <c r="X788" s="43"/>
      <c r="Y788" s="43"/>
      <c r="Z788" s="43"/>
    </row>
    <row r="789" ht="15.75" customHeight="1">
      <c r="A789" s="43"/>
      <c r="B789" s="43"/>
      <c r="C789" s="43"/>
      <c r="D789" s="43"/>
      <c r="E789" s="43"/>
      <c r="F789" s="43"/>
      <c r="G789" s="43"/>
      <c r="H789" s="43"/>
      <c r="I789" s="43"/>
      <c r="J789" s="43"/>
      <c r="K789" s="43"/>
      <c r="L789" s="43"/>
      <c r="M789" s="43"/>
      <c r="N789" s="43"/>
      <c r="O789" s="43"/>
      <c r="P789" s="43"/>
      <c r="Q789" s="43"/>
      <c r="R789" s="43"/>
      <c r="S789" s="43"/>
      <c r="T789" s="43"/>
      <c r="U789" s="43"/>
      <c r="V789" s="43"/>
      <c r="W789" s="43"/>
      <c r="X789" s="43"/>
      <c r="Y789" s="43"/>
      <c r="Z789" s="43"/>
    </row>
    <row r="790" ht="15.75" customHeight="1">
      <c r="A790" s="43"/>
      <c r="B790" s="43"/>
      <c r="C790" s="43"/>
      <c r="D790" s="43"/>
      <c r="E790" s="43"/>
      <c r="F790" s="43"/>
      <c r="G790" s="43"/>
      <c r="H790" s="43"/>
      <c r="I790" s="43"/>
      <c r="J790" s="43"/>
      <c r="K790" s="43"/>
      <c r="L790" s="43"/>
      <c r="M790" s="43"/>
      <c r="N790" s="43"/>
      <c r="O790" s="43"/>
      <c r="P790" s="43"/>
      <c r="Q790" s="43"/>
      <c r="R790" s="43"/>
      <c r="S790" s="43"/>
      <c r="T790" s="43"/>
      <c r="U790" s="43"/>
      <c r="V790" s="43"/>
      <c r="W790" s="43"/>
      <c r="X790" s="43"/>
      <c r="Y790" s="43"/>
      <c r="Z790" s="43"/>
    </row>
    <row r="791" ht="15.75" customHeight="1">
      <c r="A791" s="43"/>
      <c r="B791" s="43"/>
      <c r="C791" s="43"/>
      <c r="D791" s="43"/>
      <c r="E791" s="43"/>
      <c r="F791" s="43"/>
      <c r="G791" s="43"/>
      <c r="H791" s="43"/>
      <c r="I791" s="43"/>
      <c r="J791" s="43"/>
      <c r="K791" s="43"/>
      <c r="L791" s="43"/>
      <c r="M791" s="43"/>
      <c r="N791" s="43"/>
      <c r="O791" s="43"/>
      <c r="P791" s="43"/>
      <c r="Q791" s="43"/>
      <c r="R791" s="43"/>
      <c r="S791" s="43"/>
      <c r="T791" s="43"/>
      <c r="U791" s="43"/>
      <c r="V791" s="43"/>
      <c r="W791" s="43"/>
      <c r="X791" s="43"/>
      <c r="Y791" s="43"/>
      <c r="Z791" s="43"/>
    </row>
    <row r="792" ht="15.75" customHeight="1">
      <c r="A792" s="43"/>
      <c r="B792" s="43"/>
      <c r="C792" s="43"/>
      <c r="D792" s="43"/>
      <c r="E792" s="43"/>
      <c r="F792" s="43"/>
      <c r="G792" s="43"/>
      <c r="H792" s="43"/>
      <c r="I792" s="43"/>
      <c r="J792" s="43"/>
      <c r="K792" s="43"/>
      <c r="L792" s="43"/>
      <c r="M792" s="43"/>
      <c r="N792" s="43"/>
      <c r="O792" s="43"/>
      <c r="P792" s="43"/>
      <c r="Q792" s="43"/>
      <c r="R792" s="43"/>
      <c r="S792" s="43"/>
      <c r="T792" s="43"/>
      <c r="U792" s="43"/>
      <c r="V792" s="43"/>
      <c r="W792" s="43"/>
      <c r="X792" s="43"/>
      <c r="Y792" s="43"/>
      <c r="Z792" s="43"/>
    </row>
    <row r="793" ht="15.75" customHeight="1">
      <c r="A793" s="43"/>
      <c r="B793" s="43"/>
      <c r="C793" s="43"/>
      <c r="D793" s="43"/>
      <c r="E793" s="43"/>
      <c r="F793" s="43"/>
      <c r="G793" s="43"/>
      <c r="H793" s="43"/>
      <c r="I793" s="43"/>
      <c r="J793" s="43"/>
      <c r="K793" s="43"/>
      <c r="L793" s="43"/>
      <c r="M793" s="43"/>
      <c r="N793" s="43"/>
      <c r="O793" s="43"/>
      <c r="P793" s="43"/>
      <c r="Q793" s="43"/>
      <c r="R793" s="43"/>
      <c r="S793" s="43"/>
      <c r="T793" s="43"/>
      <c r="U793" s="43"/>
      <c r="V793" s="43"/>
      <c r="W793" s="43"/>
      <c r="X793" s="43"/>
      <c r="Y793" s="43"/>
      <c r="Z793" s="43"/>
    </row>
    <row r="794" ht="15.75" customHeight="1">
      <c r="A794" s="43"/>
      <c r="B794" s="43"/>
      <c r="C794" s="43"/>
      <c r="D794" s="43"/>
      <c r="E794" s="43"/>
      <c r="F794" s="43"/>
      <c r="G794" s="43"/>
      <c r="H794" s="43"/>
      <c r="I794" s="43"/>
      <c r="J794" s="43"/>
      <c r="K794" s="43"/>
      <c r="L794" s="43"/>
      <c r="M794" s="43"/>
      <c r="N794" s="43"/>
      <c r="O794" s="43"/>
      <c r="P794" s="43"/>
      <c r="Q794" s="43"/>
      <c r="R794" s="43"/>
      <c r="S794" s="43"/>
      <c r="T794" s="43"/>
      <c r="U794" s="43"/>
      <c r="V794" s="43"/>
      <c r="W794" s="43"/>
      <c r="X794" s="43"/>
      <c r="Y794" s="43"/>
      <c r="Z794" s="43"/>
    </row>
    <row r="795" ht="15.75" customHeight="1">
      <c r="A795" s="43"/>
      <c r="B795" s="43"/>
      <c r="C795" s="43"/>
      <c r="D795" s="43"/>
      <c r="E795" s="43"/>
      <c r="F795" s="43"/>
      <c r="G795" s="43"/>
      <c r="H795" s="43"/>
      <c r="I795" s="43"/>
      <c r="J795" s="43"/>
      <c r="K795" s="43"/>
      <c r="L795" s="43"/>
      <c r="M795" s="43"/>
      <c r="N795" s="43"/>
      <c r="O795" s="43"/>
      <c r="P795" s="43"/>
      <c r="Q795" s="43"/>
      <c r="R795" s="43"/>
      <c r="S795" s="43"/>
      <c r="T795" s="43"/>
      <c r="U795" s="43"/>
      <c r="V795" s="43"/>
      <c r="W795" s="43"/>
      <c r="X795" s="43"/>
      <c r="Y795" s="43"/>
      <c r="Z795" s="43"/>
    </row>
    <row r="796" ht="15.75" customHeight="1">
      <c r="A796" s="43"/>
      <c r="B796" s="43"/>
      <c r="C796" s="43"/>
      <c r="D796" s="43"/>
      <c r="E796" s="43"/>
      <c r="F796" s="43"/>
      <c r="G796" s="43"/>
      <c r="H796" s="43"/>
      <c r="I796" s="43"/>
      <c r="J796" s="43"/>
      <c r="K796" s="43"/>
      <c r="L796" s="43"/>
      <c r="M796" s="43"/>
      <c r="N796" s="43"/>
      <c r="O796" s="43"/>
      <c r="P796" s="43"/>
      <c r="Q796" s="43"/>
      <c r="R796" s="43"/>
      <c r="S796" s="43"/>
      <c r="T796" s="43"/>
      <c r="U796" s="43"/>
      <c r="V796" s="43"/>
      <c r="W796" s="43"/>
      <c r="X796" s="43"/>
      <c r="Y796" s="43"/>
      <c r="Z796" s="43"/>
    </row>
    <row r="797" ht="15.75" customHeight="1">
      <c r="A797" s="43"/>
      <c r="B797" s="43"/>
      <c r="C797" s="43"/>
      <c r="D797" s="43"/>
      <c r="E797" s="43"/>
      <c r="F797" s="43"/>
      <c r="G797" s="43"/>
      <c r="H797" s="43"/>
      <c r="I797" s="43"/>
      <c r="J797" s="43"/>
      <c r="K797" s="43"/>
      <c r="L797" s="43"/>
      <c r="M797" s="43"/>
      <c r="N797" s="43"/>
      <c r="O797" s="43"/>
      <c r="P797" s="43"/>
      <c r="Q797" s="43"/>
      <c r="R797" s="43"/>
      <c r="S797" s="43"/>
      <c r="T797" s="43"/>
      <c r="U797" s="43"/>
      <c r="V797" s="43"/>
      <c r="W797" s="43"/>
      <c r="X797" s="43"/>
      <c r="Y797" s="43"/>
      <c r="Z797" s="43"/>
    </row>
    <row r="798" ht="15.75" customHeight="1">
      <c r="A798" s="43"/>
      <c r="B798" s="43"/>
      <c r="C798" s="43"/>
      <c r="D798" s="43"/>
      <c r="E798" s="43"/>
      <c r="F798" s="43"/>
      <c r="G798" s="43"/>
      <c r="H798" s="43"/>
      <c r="I798" s="43"/>
      <c r="J798" s="43"/>
      <c r="K798" s="43"/>
      <c r="L798" s="43"/>
      <c r="M798" s="43"/>
      <c r="N798" s="43"/>
      <c r="O798" s="43"/>
      <c r="P798" s="43"/>
      <c r="Q798" s="43"/>
      <c r="R798" s="43"/>
      <c r="S798" s="43"/>
      <c r="T798" s="43"/>
      <c r="U798" s="43"/>
      <c r="V798" s="43"/>
      <c r="W798" s="43"/>
      <c r="X798" s="43"/>
      <c r="Y798" s="43"/>
      <c r="Z798" s="43"/>
    </row>
    <row r="799" ht="15.75" customHeight="1">
      <c r="A799" s="43"/>
      <c r="B799" s="43"/>
      <c r="C799" s="43"/>
      <c r="D799" s="43"/>
      <c r="E799" s="43"/>
      <c r="F799" s="43"/>
      <c r="G799" s="43"/>
      <c r="H799" s="43"/>
      <c r="I799" s="43"/>
      <c r="J799" s="43"/>
      <c r="K799" s="43"/>
      <c r="L799" s="43"/>
      <c r="M799" s="43"/>
      <c r="N799" s="43"/>
      <c r="O799" s="43"/>
      <c r="P799" s="43"/>
      <c r="Q799" s="43"/>
      <c r="R799" s="43"/>
      <c r="S799" s="43"/>
      <c r="T799" s="43"/>
      <c r="U799" s="43"/>
      <c r="V799" s="43"/>
      <c r="W799" s="43"/>
      <c r="X799" s="43"/>
      <c r="Y799" s="43"/>
      <c r="Z799" s="43"/>
    </row>
    <row r="800" ht="15.75" customHeight="1">
      <c r="A800" s="43"/>
      <c r="B800" s="43"/>
      <c r="C800" s="43"/>
      <c r="D800" s="43"/>
      <c r="E800" s="43"/>
      <c r="F800" s="43"/>
      <c r="G800" s="43"/>
      <c r="H800" s="43"/>
      <c r="I800" s="43"/>
      <c r="J800" s="43"/>
      <c r="K800" s="43"/>
      <c r="L800" s="43"/>
      <c r="M800" s="43"/>
      <c r="N800" s="43"/>
      <c r="O800" s="43"/>
      <c r="P800" s="43"/>
      <c r="Q800" s="43"/>
      <c r="R800" s="43"/>
      <c r="S800" s="43"/>
      <c r="T800" s="43"/>
      <c r="U800" s="43"/>
      <c r="V800" s="43"/>
      <c r="W800" s="43"/>
      <c r="X800" s="43"/>
      <c r="Y800" s="43"/>
      <c r="Z800" s="43"/>
    </row>
    <row r="801" ht="15.75" customHeight="1">
      <c r="A801" s="43"/>
      <c r="B801" s="43"/>
      <c r="C801" s="43"/>
      <c r="D801" s="43"/>
      <c r="E801" s="43"/>
      <c r="F801" s="43"/>
      <c r="G801" s="43"/>
      <c r="H801" s="43"/>
      <c r="I801" s="43"/>
      <c r="J801" s="43"/>
      <c r="K801" s="43"/>
      <c r="L801" s="43"/>
      <c r="M801" s="43"/>
      <c r="N801" s="43"/>
      <c r="O801" s="43"/>
      <c r="P801" s="43"/>
      <c r="Q801" s="43"/>
      <c r="R801" s="43"/>
      <c r="S801" s="43"/>
      <c r="T801" s="43"/>
      <c r="U801" s="43"/>
      <c r="V801" s="43"/>
      <c r="W801" s="43"/>
      <c r="X801" s="43"/>
      <c r="Y801" s="43"/>
      <c r="Z801" s="43"/>
    </row>
    <row r="802" ht="15.75" customHeight="1">
      <c r="A802" s="43"/>
      <c r="B802" s="43"/>
      <c r="C802" s="43"/>
      <c r="D802" s="43"/>
      <c r="E802" s="43"/>
      <c r="F802" s="43"/>
      <c r="G802" s="43"/>
      <c r="H802" s="43"/>
      <c r="I802" s="43"/>
      <c r="J802" s="43"/>
      <c r="K802" s="43"/>
      <c r="L802" s="43"/>
      <c r="M802" s="43"/>
      <c r="N802" s="43"/>
      <c r="O802" s="43"/>
      <c r="P802" s="43"/>
      <c r="Q802" s="43"/>
      <c r="R802" s="43"/>
      <c r="S802" s="43"/>
      <c r="T802" s="43"/>
      <c r="U802" s="43"/>
      <c r="V802" s="43"/>
      <c r="W802" s="43"/>
      <c r="X802" s="43"/>
      <c r="Y802" s="43"/>
      <c r="Z802" s="43"/>
    </row>
    <row r="803" ht="15.75" customHeight="1">
      <c r="A803" s="43"/>
      <c r="B803" s="43"/>
      <c r="C803" s="43"/>
      <c r="D803" s="43"/>
      <c r="E803" s="43"/>
      <c r="F803" s="43"/>
      <c r="G803" s="43"/>
      <c r="H803" s="43"/>
      <c r="I803" s="43"/>
      <c r="J803" s="43"/>
      <c r="K803" s="43"/>
      <c r="L803" s="43"/>
      <c r="M803" s="43"/>
      <c r="N803" s="43"/>
      <c r="O803" s="43"/>
      <c r="P803" s="43"/>
      <c r="Q803" s="43"/>
      <c r="R803" s="43"/>
      <c r="S803" s="43"/>
      <c r="T803" s="43"/>
      <c r="U803" s="43"/>
      <c r="V803" s="43"/>
      <c r="W803" s="43"/>
      <c r="X803" s="43"/>
      <c r="Y803" s="43"/>
      <c r="Z803" s="43"/>
    </row>
    <row r="804" ht="15.75" customHeight="1">
      <c r="A804" s="43"/>
      <c r="B804" s="43"/>
      <c r="C804" s="43"/>
      <c r="D804" s="43"/>
      <c r="E804" s="43"/>
      <c r="F804" s="43"/>
      <c r="G804" s="43"/>
      <c r="H804" s="43"/>
      <c r="I804" s="43"/>
      <c r="J804" s="43"/>
      <c r="K804" s="43"/>
      <c r="L804" s="43"/>
      <c r="M804" s="43"/>
      <c r="N804" s="43"/>
      <c r="O804" s="43"/>
      <c r="P804" s="43"/>
      <c r="Q804" s="43"/>
      <c r="R804" s="43"/>
      <c r="S804" s="43"/>
      <c r="T804" s="43"/>
      <c r="U804" s="43"/>
      <c r="V804" s="43"/>
      <c r="W804" s="43"/>
      <c r="X804" s="43"/>
      <c r="Y804" s="43"/>
      <c r="Z804" s="43"/>
    </row>
    <row r="805" ht="15.75" customHeight="1">
      <c r="A805" s="43"/>
      <c r="B805" s="43"/>
      <c r="C805" s="43"/>
      <c r="D805" s="43"/>
      <c r="E805" s="43"/>
      <c r="F805" s="43"/>
      <c r="G805" s="43"/>
      <c r="H805" s="43"/>
      <c r="I805" s="43"/>
      <c r="J805" s="43"/>
      <c r="K805" s="43"/>
      <c r="L805" s="43"/>
      <c r="M805" s="43"/>
      <c r="N805" s="43"/>
      <c r="O805" s="43"/>
      <c r="P805" s="43"/>
      <c r="Q805" s="43"/>
      <c r="R805" s="43"/>
      <c r="S805" s="43"/>
      <c r="T805" s="43"/>
      <c r="U805" s="43"/>
      <c r="V805" s="43"/>
      <c r="W805" s="43"/>
      <c r="X805" s="43"/>
      <c r="Y805" s="43"/>
      <c r="Z805" s="43"/>
    </row>
    <row r="806" ht="15.75" customHeight="1">
      <c r="A806" s="43"/>
      <c r="B806" s="43"/>
      <c r="C806" s="43"/>
      <c r="D806" s="43"/>
      <c r="E806" s="43"/>
      <c r="F806" s="43"/>
      <c r="G806" s="43"/>
      <c r="H806" s="43"/>
      <c r="I806" s="43"/>
      <c r="J806" s="43"/>
      <c r="K806" s="43"/>
      <c r="L806" s="43"/>
      <c r="M806" s="43"/>
      <c r="N806" s="43"/>
      <c r="O806" s="43"/>
      <c r="P806" s="43"/>
      <c r="Q806" s="43"/>
      <c r="R806" s="43"/>
      <c r="S806" s="43"/>
      <c r="T806" s="43"/>
      <c r="U806" s="43"/>
      <c r="V806" s="43"/>
      <c r="W806" s="43"/>
      <c r="X806" s="43"/>
      <c r="Y806" s="43"/>
      <c r="Z806" s="43"/>
    </row>
    <row r="807" ht="15.75" customHeight="1">
      <c r="A807" s="43"/>
      <c r="B807" s="43"/>
      <c r="C807" s="43"/>
      <c r="D807" s="43"/>
      <c r="E807" s="43"/>
      <c r="F807" s="43"/>
      <c r="G807" s="43"/>
      <c r="H807" s="43"/>
      <c r="I807" s="43"/>
      <c r="J807" s="43"/>
      <c r="K807" s="43"/>
      <c r="L807" s="43"/>
      <c r="M807" s="43"/>
      <c r="N807" s="43"/>
      <c r="O807" s="43"/>
      <c r="P807" s="43"/>
      <c r="Q807" s="43"/>
      <c r="R807" s="43"/>
      <c r="S807" s="43"/>
      <c r="T807" s="43"/>
      <c r="U807" s="43"/>
      <c r="V807" s="43"/>
      <c r="W807" s="43"/>
      <c r="X807" s="43"/>
      <c r="Y807" s="43"/>
      <c r="Z807" s="43"/>
    </row>
    <row r="808" ht="15.75" customHeight="1">
      <c r="A808" s="43"/>
      <c r="B808" s="43"/>
      <c r="C808" s="43"/>
      <c r="D808" s="43"/>
      <c r="E808" s="43"/>
      <c r="F808" s="43"/>
      <c r="G808" s="43"/>
      <c r="H808" s="43"/>
      <c r="I808" s="43"/>
      <c r="J808" s="43"/>
      <c r="K808" s="43"/>
      <c r="L808" s="43"/>
      <c r="M808" s="43"/>
      <c r="N808" s="43"/>
      <c r="O808" s="43"/>
      <c r="P808" s="43"/>
      <c r="Q808" s="43"/>
      <c r="R808" s="43"/>
      <c r="S808" s="43"/>
      <c r="T808" s="43"/>
      <c r="U808" s="43"/>
      <c r="V808" s="43"/>
      <c r="W808" s="43"/>
      <c r="X808" s="43"/>
      <c r="Y808" s="43"/>
      <c r="Z808" s="43"/>
    </row>
    <row r="809" ht="15.75" customHeight="1">
      <c r="A809" s="43"/>
      <c r="B809" s="43"/>
      <c r="C809" s="43"/>
      <c r="D809" s="43"/>
      <c r="E809" s="43"/>
      <c r="F809" s="43"/>
      <c r="G809" s="43"/>
      <c r="H809" s="43"/>
      <c r="I809" s="43"/>
      <c r="J809" s="43"/>
      <c r="K809" s="43"/>
      <c r="L809" s="43"/>
      <c r="M809" s="43"/>
      <c r="N809" s="43"/>
      <c r="O809" s="43"/>
      <c r="P809" s="43"/>
      <c r="Q809" s="43"/>
      <c r="R809" s="43"/>
      <c r="S809" s="43"/>
      <c r="T809" s="43"/>
      <c r="U809" s="43"/>
      <c r="V809" s="43"/>
      <c r="W809" s="43"/>
      <c r="X809" s="43"/>
      <c r="Y809" s="43"/>
      <c r="Z809" s="43"/>
    </row>
    <row r="810" ht="15.75" customHeight="1">
      <c r="A810" s="43"/>
      <c r="B810" s="43"/>
      <c r="C810" s="43"/>
      <c r="D810" s="43"/>
      <c r="E810" s="43"/>
      <c r="F810" s="43"/>
      <c r="G810" s="43"/>
      <c r="H810" s="43"/>
      <c r="I810" s="43"/>
      <c r="J810" s="43"/>
      <c r="K810" s="43"/>
      <c r="L810" s="43"/>
      <c r="M810" s="43"/>
      <c r="N810" s="43"/>
      <c r="O810" s="43"/>
      <c r="P810" s="43"/>
      <c r="Q810" s="43"/>
      <c r="R810" s="43"/>
      <c r="S810" s="43"/>
      <c r="T810" s="43"/>
      <c r="U810" s="43"/>
      <c r="V810" s="43"/>
      <c r="W810" s="43"/>
      <c r="X810" s="43"/>
      <c r="Y810" s="43"/>
      <c r="Z810" s="43"/>
    </row>
    <row r="811" ht="15.75" customHeight="1">
      <c r="A811" s="43"/>
      <c r="B811" s="43"/>
      <c r="C811" s="43"/>
      <c r="D811" s="43"/>
      <c r="E811" s="43"/>
      <c r="F811" s="43"/>
      <c r="G811" s="43"/>
      <c r="H811" s="43"/>
      <c r="I811" s="43"/>
      <c r="J811" s="43"/>
      <c r="K811" s="43"/>
      <c r="L811" s="43"/>
      <c r="M811" s="43"/>
      <c r="N811" s="43"/>
      <c r="O811" s="43"/>
      <c r="P811" s="43"/>
      <c r="Q811" s="43"/>
      <c r="R811" s="43"/>
      <c r="S811" s="43"/>
      <c r="T811" s="43"/>
      <c r="U811" s="43"/>
      <c r="V811" s="43"/>
      <c r="W811" s="43"/>
      <c r="X811" s="43"/>
      <c r="Y811" s="43"/>
      <c r="Z811" s="43"/>
    </row>
    <row r="812" ht="15.75" customHeight="1">
      <c r="A812" s="43"/>
      <c r="B812" s="43"/>
      <c r="C812" s="43"/>
      <c r="D812" s="43"/>
      <c r="E812" s="43"/>
      <c r="F812" s="43"/>
      <c r="G812" s="43"/>
      <c r="H812" s="43"/>
      <c r="I812" s="43"/>
      <c r="J812" s="43"/>
      <c r="K812" s="43"/>
      <c r="L812" s="43"/>
      <c r="M812" s="43"/>
      <c r="N812" s="43"/>
      <c r="O812" s="43"/>
      <c r="P812" s="43"/>
      <c r="Q812" s="43"/>
      <c r="R812" s="43"/>
      <c r="S812" s="43"/>
      <c r="T812" s="43"/>
      <c r="U812" s="43"/>
      <c r="V812" s="43"/>
      <c r="W812" s="43"/>
      <c r="X812" s="43"/>
      <c r="Y812" s="43"/>
      <c r="Z812" s="43"/>
    </row>
    <row r="813" ht="15.75" customHeight="1">
      <c r="A813" s="43"/>
      <c r="B813" s="43"/>
      <c r="C813" s="43"/>
      <c r="D813" s="43"/>
      <c r="E813" s="43"/>
      <c r="F813" s="43"/>
      <c r="G813" s="43"/>
      <c r="H813" s="43"/>
      <c r="I813" s="43"/>
      <c r="J813" s="43"/>
      <c r="K813" s="43"/>
      <c r="L813" s="43"/>
      <c r="M813" s="43"/>
      <c r="N813" s="43"/>
      <c r="O813" s="43"/>
      <c r="P813" s="43"/>
      <c r="Q813" s="43"/>
      <c r="R813" s="43"/>
      <c r="S813" s="43"/>
      <c r="T813" s="43"/>
      <c r="U813" s="43"/>
      <c r="V813" s="43"/>
      <c r="W813" s="43"/>
      <c r="X813" s="43"/>
      <c r="Y813" s="43"/>
      <c r="Z813" s="43"/>
    </row>
    <row r="814" ht="15.75" customHeight="1">
      <c r="A814" s="43"/>
      <c r="B814" s="43"/>
      <c r="C814" s="43"/>
      <c r="D814" s="43"/>
      <c r="E814" s="43"/>
      <c r="F814" s="43"/>
      <c r="G814" s="43"/>
      <c r="H814" s="43"/>
      <c r="I814" s="43"/>
      <c r="J814" s="43"/>
      <c r="K814" s="43"/>
      <c r="L814" s="43"/>
      <c r="M814" s="43"/>
      <c r="N814" s="43"/>
      <c r="O814" s="43"/>
      <c r="P814" s="43"/>
      <c r="Q814" s="43"/>
      <c r="R814" s="43"/>
      <c r="S814" s="43"/>
      <c r="T814" s="43"/>
      <c r="U814" s="43"/>
      <c r="V814" s="43"/>
      <c r="W814" s="43"/>
      <c r="X814" s="43"/>
      <c r="Y814" s="43"/>
      <c r="Z814" s="43"/>
    </row>
    <row r="815" ht="15.75" customHeight="1">
      <c r="A815" s="43"/>
      <c r="B815" s="43"/>
      <c r="C815" s="43"/>
      <c r="D815" s="43"/>
      <c r="E815" s="43"/>
      <c r="F815" s="43"/>
      <c r="G815" s="43"/>
      <c r="H815" s="43"/>
      <c r="I815" s="43"/>
      <c r="J815" s="43"/>
      <c r="K815" s="43"/>
      <c r="L815" s="43"/>
      <c r="M815" s="43"/>
      <c r="N815" s="43"/>
      <c r="O815" s="43"/>
      <c r="P815" s="43"/>
      <c r="Q815" s="43"/>
      <c r="R815" s="43"/>
      <c r="S815" s="43"/>
      <c r="T815" s="43"/>
      <c r="U815" s="43"/>
      <c r="V815" s="43"/>
      <c r="W815" s="43"/>
      <c r="X815" s="43"/>
      <c r="Y815" s="43"/>
      <c r="Z815" s="43"/>
    </row>
    <row r="816" ht="15.75" customHeight="1">
      <c r="A816" s="43"/>
      <c r="B816" s="43"/>
      <c r="C816" s="43"/>
      <c r="D816" s="43"/>
      <c r="E816" s="43"/>
      <c r="F816" s="43"/>
      <c r="G816" s="43"/>
      <c r="H816" s="43"/>
      <c r="I816" s="43"/>
      <c r="J816" s="43"/>
      <c r="K816" s="43"/>
      <c r="L816" s="43"/>
      <c r="M816" s="43"/>
      <c r="N816" s="43"/>
      <c r="O816" s="43"/>
      <c r="P816" s="43"/>
      <c r="Q816" s="43"/>
      <c r="R816" s="43"/>
      <c r="S816" s="43"/>
      <c r="T816" s="43"/>
      <c r="U816" s="43"/>
      <c r="V816" s="43"/>
      <c r="W816" s="43"/>
      <c r="X816" s="43"/>
      <c r="Y816" s="43"/>
      <c r="Z816" s="43"/>
    </row>
    <row r="817" ht="15.75" customHeight="1">
      <c r="A817" s="43"/>
      <c r="B817" s="43"/>
      <c r="C817" s="43"/>
      <c r="D817" s="43"/>
      <c r="E817" s="43"/>
      <c r="F817" s="43"/>
      <c r="G817" s="43"/>
      <c r="H817" s="43"/>
      <c r="I817" s="43"/>
      <c r="J817" s="43"/>
      <c r="K817" s="43"/>
      <c r="L817" s="43"/>
      <c r="M817" s="43"/>
      <c r="N817" s="43"/>
      <c r="O817" s="43"/>
      <c r="P817" s="43"/>
      <c r="Q817" s="43"/>
      <c r="R817" s="43"/>
      <c r="S817" s="43"/>
      <c r="T817" s="43"/>
      <c r="U817" s="43"/>
      <c r="V817" s="43"/>
      <c r="W817" s="43"/>
      <c r="X817" s="43"/>
      <c r="Y817" s="43"/>
      <c r="Z817" s="43"/>
    </row>
    <row r="818" ht="15.75" customHeight="1">
      <c r="A818" s="43"/>
      <c r="B818" s="43"/>
      <c r="C818" s="43"/>
      <c r="D818" s="43"/>
      <c r="E818" s="43"/>
      <c r="F818" s="43"/>
      <c r="G818" s="43"/>
      <c r="H818" s="43"/>
      <c r="I818" s="43"/>
      <c r="J818" s="43"/>
      <c r="K818" s="43"/>
      <c r="L818" s="43"/>
      <c r="M818" s="43"/>
      <c r="N818" s="43"/>
      <c r="O818" s="43"/>
      <c r="P818" s="43"/>
      <c r="Q818" s="43"/>
      <c r="R818" s="43"/>
      <c r="S818" s="43"/>
      <c r="T818" s="43"/>
      <c r="U818" s="43"/>
      <c r="V818" s="43"/>
      <c r="W818" s="43"/>
      <c r="X818" s="43"/>
      <c r="Y818" s="43"/>
      <c r="Z818" s="43"/>
    </row>
    <row r="819" ht="15.75" customHeight="1">
      <c r="A819" s="43"/>
      <c r="B819" s="43"/>
      <c r="C819" s="43"/>
      <c r="D819" s="43"/>
      <c r="E819" s="43"/>
      <c r="F819" s="43"/>
      <c r="G819" s="43"/>
      <c r="H819" s="43"/>
      <c r="I819" s="43"/>
      <c r="J819" s="43"/>
      <c r="K819" s="43"/>
      <c r="L819" s="43"/>
      <c r="M819" s="43"/>
      <c r="N819" s="43"/>
      <c r="O819" s="43"/>
      <c r="P819" s="43"/>
      <c r="Q819" s="43"/>
      <c r="R819" s="43"/>
      <c r="S819" s="43"/>
      <c r="T819" s="43"/>
      <c r="U819" s="43"/>
      <c r="V819" s="43"/>
      <c r="W819" s="43"/>
      <c r="X819" s="43"/>
      <c r="Y819" s="43"/>
      <c r="Z819" s="43"/>
    </row>
    <row r="820" ht="15.75" customHeight="1">
      <c r="A820" s="43"/>
      <c r="B820" s="43"/>
      <c r="C820" s="43"/>
      <c r="D820" s="43"/>
      <c r="E820" s="43"/>
      <c r="F820" s="43"/>
      <c r="G820" s="43"/>
      <c r="H820" s="43"/>
      <c r="I820" s="43"/>
      <c r="J820" s="43"/>
      <c r="K820" s="43"/>
      <c r="L820" s="43"/>
      <c r="M820" s="43"/>
      <c r="N820" s="43"/>
      <c r="O820" s="43"/>
      <c r="P820" s="43"/>
      <c r="Q820" s="43"/>
      <c r="R820" s="43"/>
      <c r="S820" s="43"/>
      <c r="T820" s="43"/>
      <c r="U820" s="43"/>
      <c r="V820" s="43"/>
      <c r="W820" s="43"/>
      <c r="X820" s="43"/>
      <c r="Y820" s="43"/>
      <c r="Z820" s="43"/>
    </row>
    <row r="821" ht="15.75" customHeight="1">
      <c r="A821" s="43"/>
      <c r="B821" s="43"/>
      <c r="C821" s="43"/>
      <c r="D821" s="43"/>
      <c r="E821" s="43"/>
      <c r="F821" s="43"/>
      <c r="G821" s="43"/>
      <c r="H821" s="43"/>
      <c r="I821" s="43"/>
      <c r="J821" s="43"/>
      <c r="K821" s="43"/>
      <c r="L821" s="43"/>
      <c r="M821" s="43"/>
      <c r="N821" s="43"/>
      <c r="O821" s="43"/>
      <c r="P821" s="43"/>
      <c r="Q821" s="43"/>
      <c r="R821" s="43"/>
      <c r="S821" s="43"/>
      <c r="T821" s="43"/>
      <c r="U821" s="43"/>
      <c r="V821" s="43"/>
      <c r="W821" s="43"/>
      <c r="X821" s="43"/>
      <c r="Y821" s="43"/>
      <c r="Z821" s="43"/>
    </row>
    <row r="822" ht="15.75" customHeight="1">
      <c r="A822" s="43"/>
      <c r="B822" s="43"/>
      <c r="C822" s="43"/>
      <c r="D822" s="43"/>
      <c r="E822" s="43"/>
      <c r="F822" s="43"/>
      <c r="G822" s="43"/>
      <c r="H822" s="43"/>
      <c r="I822" s="43"/>
      <c r="J822" s="43"/>
      <c r="K822" s="43"/>
      <c r="L822" s="43"/>
      <c r="M822" s="43"/>
      <c r="N822" s="43"/>
      <c r="O822" s="43"/>
      <c r="P822" s="43"/>
      <c r="Q822" s="43"/>
      <c r="R822" s="43"/>
      <c r="S822" s="43"/>
      <c r="T822" s="43"/>
      <c r="U822" s="43"/>
      <c r="V822" s="43"/>
      <c r="W822" s="43"/>
      <c r="X822" s="43"/>
      <c r="Y822" s="43"/>
      <c r="Z822" s="43"/>
    </row>
    <row r="823" ht="15.75" customHeight="1">
      <c r="A823" s="43"/>
      <c r="B823" s="43"/>
      <c r="C823" s="43"/>
      <c r="D823" s="43"/>
      <c r="E823" s="43"/>
      <c r="F823" s="43"/>
      <c r="G823" s="43"/>
      <c r="H823" s="43"/>
      <c r="I823" s="43"/>
      <c r="J823" s="43"/>
      <c r="K823" s="43"/>
      <c r="L823" s="43"/>
      <c r="M823" s="43"/>
      <c r="N823" s="43"/>
      <c r="O823" s="43"/>
      <c r="P823" s="43"/>
      <c r="Q823" s="43"/>
      <c r="R823" s="43"/>
      <c r="S823" s="43"/>
      <c r="T823" s="43"/>
      <c r="U823" s="43"/>
      <c r="V823" s="43"/>
      <c r="W823" s="43"/>
      <c r="X823" s="43"/>
      <c r="Y823" s="43"/>
      <c r="Z823" s="43"/>
    </row>
    <row r="824" ht="15.75" customHeight="1">
      <c r="A824" s="43"/>
      <c r="B824" s="43"/>
      <c r="C824" s="43"/>
      <c r="D824" s="43"/>
      <c r="E824" s="43"/>
      <c r="F824" s="43"/>
      <c r="G824" s="43"/>
      <c r="H824" s="43"/>
      <c r="I824" s="43"/>
      <c r="J824" s="43"/>
      <c r="K824" s="43"/>
      <c r="L824" s="43"/>
      <c r="M824" s="43"/>
      <c r="N824" s="43"/>
      <c r="O824" s="43"/>
      <c r="P824" s="43"/>
      <c r="Q824" s="43"/>
      <c r="R824" s="43"/>
      <c r="S824" s="43"/>
      <c r="T824" s="43"/>
      <c r="U824" s="43"/>
      <c r="V824" s="43"/>
      <c r="W824" s="43"/>
      <c r="X824" s="43"/>
      <c r="Y824" s="43"/>
      <c r="Z824" s="43"/>
    </row>
    <row r="825" ht="15.75" customHeight="1">
      <c r="A825" s="43"/>
      <c r="B825" s="43"/>
      <c r="C825" s="43"/>
      <c r="D825" s="43"/>
      <c r="E825" s="43"/>
      <c r="F825" s="43"/>
      <c r="G825" s="43"/>
      <c r="H825" s="43"/>
      <c r="I825" s="43"/>
      <c r="J825" s="43"/>
      <c r="K825" s="43"/>
      <c r="L825" s="43"/>
      <c r="M825" s="43"/>
      <c r="N825" s="43"/>
      <c r="O825" s="43"/>
      <c r="P825" s="43"/>
      <c r="Q825" s="43"/>
      <c r="R825" s="43"/>
      <c r="S825" s="43"/>
      <c r="T825" s="43"/>
      <c r="U825" s="43"/>
      <c r="V825" s="43"/>
      <c r="W825" s="43"/>
      <c r="X825" s="43"/>
      <c r="Y825" s="43"/>
      <c r="Z825" s="43"/>
    </row>
    <row r="826" ht="15.75" customHeight="1">
      <c r="A826" s="43"/>
      <c r="B826" s="43"/>
      <c r="C826" s="43"/>
      <c r="D826" s="43"/>
      <c r="E826" s="43"/>
      <c r="F826" s="43"/>
      <c r="G826" s="43"/>
      <c r="H826" s="43"/>
      <c r="I826" s="43"/>
      <c r="J826" s="43"/>
      <c r="K826" s="43"/>
      <c r="L826" s="43"/>
      <c r="M826" s="43"/>
      <c r="N826" s="43"/>
      <c r="O826" s="43"/>
      <c r="P826" s="43"/>
      <c r="Q826" s="43"/>
      <c r="R826" s="43"/>
      <c r="S826" s="43"/>
      <c r="T826" s="43"/>
      <c r="U826" s="43"/>
      <c r="V826" s="43"/>
      <c r="W826" s="43"/>
      <c r="X826" s="43"/>
      <c r="Y826" s="43"/>
      <c r="Z826" s="43"/>
    </row>
    <row r="827" ht="15.75" customHeight="1">
      <c r="A827" s="43"/>
      <c r="B827" s="43"/>
      <c r="C827" s="43"/>
      <c r="D827" s="43"/>
      <c r="E827" s="43"/>
      <c r="F827" s="43"/>
      <c r="G827" s="43"/>
      <c r="H827" s="43"/>
      <c r="I827" s="43"/>
      <c r="J827" s="43"/>
      <c r="K827" s="43"/>
      <c r="L827" s="43"/>
      <c r="M827" s="43"/>
      <c r="N827" s="43"/>
      <c r="O827" s="43"/>
      <c r="P827" s="43"/>
      <c r="Q827" s="43"/>
      <c r="R827" s="43"/>
      <c r="S827" s="43"/>
      <c r="T827" s="43"/>
      <c r="U827" s="43"/>
      <c r="V827" s="43"/>
      <c r="W827" s="43"/>
      <c r="X827" s="43"/>
      <c r="Y827" s="43"/>
      <c r="Z827" s="43"/>
    </row>
    <row r="828" ht="15.75" customHeight="1">
      <c r="A828" s="43"/>
      <c r="B828" s="43"/>
      <c r="C828" s="43"/>
      <c r="D828" s="43"/>
      <c r="E828" s="43"/>
      <c r="F828" s="43"/>
      <c r="G828" s="43"/>
      <c r="H828" s="43"/>
      <c r="I828" s="43"/>
      <c r="J828" s="43"/>
      <c r="K828" s="43"/>
      <c r="L828" s="43"/>
      <c r="M828" s="43"/>
      <c r="N828" s="43"/>
      <c r="O828" s="43"/>
      <c r="P828" s="43"/>
      <c r="Q828" s="43"/>
      <c r="R828" s="43"/>
      <c r="S828" s="43"/>
      <c r="T828" s="43"/>
      <c r="U828" s="43"/>
      <c r="V828" s="43"/>
      <c r="W828" s="43"/>
      <c r="X828" s="43"/>
      <c r="Y828" s="43"/>
      <c r="Z828" s="43"/>
    </row>
    <row r="829" ht="15.75" customHeight="1">
      <c r="A829" s="43"/>
      <c r="B829" s="43"/>
      <c r="C829" s="43"/>
      <c r="D829" s="43"/>
      <c r="E829" s="43"/>
      <c r="F829" s="43"/>
      <c r="G829" s="43"/>
      <c r="H829" s="43"/>
      <c r="I829" s="43"/>
      <c r="J829" s="43"/>
      <c r="K829" s="43"/>
      <c r="L829" s="43"/>
      <c r="M829" s="43"/>
      <c r="N829" s="43"/>
      <c r="O829" s="43"/>
      <c r="P829" s="43"/>
      <c r="Q829" s="43"/>
      <c r="R829" s="43"/>
      <c r="S829" s="43"/>
      <c r="T829" s="43"/>
      <c r="U829" s="43"/>
      <c r="V829" s="43"/>
      <c r="W829" s="43"/>
      <c r="X829" s="43"/>
      <c r="Y829" s="43"/>
      <c r="Z829" s="43"/>
    </row>
    <row r="830" ht="15.75" customHeight="1">
      <c r="A830" s="43"/>
      <c r="B830" s="43"/>
      <c r="C830" s="43"/>
      <c r="D830" s="43"/>
      <c r="E830" s="43"/>
      <c r="F830" s="43"/>
      <c r="G830" s="43"/>
      <c r="H830" s="43"/>
      <c r="I830" s="43"/>
      <c r="J830" s="43"/>
      <c r="K830" s="43"/>
      <c r="L830" s="43"/>
      <c r="M830" s="43"/>
      <c r="N830" s="43"/>
      <c r="O830" s="43"/>
      <c r="P830" s="43"/>
      <c r="Q830" s="43"/>
      <c r="R830" s="43"/>
      <c r="S830" s="43"/>
      <c r="T830" s="43"/>
      <c r="U830" s="43"/>
      <c r="V830" s="43"/>
      <c r="W830" s="43"/>
      <c r="X830" s="43"/>
      <c r="Y830" s="43"/>
      <c r="Z830" s="43"/>
    </row>
    <row r="831" ht="15.75" customHeight="1">
      <c r="A831" s="43"/>
      <c r="B831" s="43"/>
      <c r="C831" s="43"/>
      <c r="D831" s="43"/>
      <c r="E831" s="43"/>
      <c r="F831" s="43"/>
      <c r="G831" s="43"/>
      <c r="H831" s="43"/>
      <c r="I831" s="43"/>
      <c r="J831" s="43"/>
      <c r="K831" s="43"/>
      <c r="L831" s="43"/>
      <c r="M831" s="43"/>
      <c r="N831" s="43"/>
      <c r="O831" s="43"/>
      <c r="P831" s="43"/>
      <c r="Q831" s="43"/>
      <c r="R831" s="43"/>
      <c r="S831" s="43"/>
      <c r="T831" s="43"/>
      <c r="U831" s="43"/>
      <c r="V831" s="43"/>
      <c r="W831" s="43"/>
      <c r="X831" s="43"/>
      <c r="Y831" s="43"/>
      <c r="Z831" s="43"/>
    </row>
    <row r="832" ht="15.75" customHeight="1">
      <c r="A832" s="43"/>
      <c r="B832" s="43"/>
      <c r="C832" s="43"/>
      <c r="D832" s="43"/>
      <c r="E832" s="43"/>
      <c r="F832" s="43"/>
      <c r="G832" s="43"/>
      <c r="H832" s="43"/>
      <c r="I832" s="43"/>
      <c r="J832" s="43"/>
      <c r="K832" s="43"/>
      <c r="L832" s="43"/>
      <c r="M832" s="43"/>
      <c r="N832" s="43"/>
      <c r="O832" s="43"/>
      <c r="P832" s="43"/>
      <c r="Q832" s="43"/>
      <c r="R832" s="43"/>
      <c r="S832" s="43"/>
      <c r="T832" s="43"/>
      <c r="U832" s="43"/>
      <c r="V832" s="43"/>
      <c r="W832" s="43"/>
      <c r="X832" s="43"/>
      <c r="Y832" s="43"/>
      <c r="Z832" s="43"/>
    </row>
    <row r="833" ht="15.75" customHeight="1">
      <c r="A833" s="43"/>
      <c r="B833" s="43"/>
      <c r="C833" s="43"/>
      <c r="D833" s="43"/>
      <c r="E833" s="43"/>
      <c r="F833" s="43"/>
      <c r="G833" s="43"/>
      <c r="H833" s="43"/>
      <c r="I833" s="43"/>
      <c r="J833" s="43"/>
      <c r="K833" s="43"/>
      <c r="L833" s="43"/>
      <c r="M833" s="43"/>
      <c r="N833" s="43"/>
      <c r="O833" s="43"/>
      <c r="P833" s="43"/>
      <c r="Q833" s="43"/>
      <c r="R833" s="43"/>
      <c r="S833" s="43"/>
      <c r="T833" s="43"/>
      <c r="U833" s="43"/>
      <c r="V833" s="43"/>
      <c r="W833" s="43"/>
      <c r="X833" s="43"/>
      <c r="Y833" s="43"/>
      <c r="Z833" s="43"/>
    </row>
    <row r="834" ht="15.75" customHeight="1">
      <c r="A834" s="43"/>
      <c r="B834" s="43"/>
      <c r="C834" s="43"/>
      <c r="D834" s="43"/>
      <c r="E834" s="43"/>
      <c r="F834" s="43"/>
      <c r="G834" s="43"/>
      <c r="H834" s="43"/>
      <c r="I834" s="43"/>
      <c r="J834" s="43"/>
      <c r="K834" s="43"/>
      <c r="L834" s="43"/>
      <c r="M834" s="43"/>
      <c r="N834" s="43"/>
      <c r="O834" s="43"/>
      <c r="P834" s="43"/>
      <c r="Q834" s="43"/>
      <c r="R834" s="43"/>
      <c r="S834" s="43"/>
      <c r="T834" s="43"/>
      <c r="U834" s="43"/>
      <c r="V834" s="43"/>
      <c r="W834" s="43"/>
      <c r="X834" s="43"/>
      <c r="Y834" s="43"/>
      <c r="Z834" s="43"/>
    </row>
    <row r="835" ht="15.75" customHeight="1">
      <c r="A835" s="43"/>
      <c r="B835" s="43"/>
      <c r="C835" s="43"/>
      <c r="D835" s="43"/>
      <c r="E835" s="43"/>
      <c r="F835" s="43"/>
      <c r="G835" s="43"/>
      <c r="H835" s="43"/>
      <c r="I835" s="43"/>
      <c r="J835" s="43"/>
      <c r="K835" s="43"/>
      <c r="L835" s="43"/>
      <c r="M835" s="43"/>
      <c r="N835" s="43"/>
      <c r="O835" s="43"/>
      <c r="P835" s="43"/>
      <c r="Q835" s="43"/>
      <c r="R835" s="43"/>
      <c r="S835" s="43"/>
      <c r="T835" s="43"/>
      <c r="U835" s="43"/>
      <c r="V835" s="43"/>
      <c r="W835" s="43"/>
      <c r="X835" s="43"/>
      <c r="Y835" s="43"/>
      <c r="Z835" s="43"/>
    </row>
    <row r="836" ht="15.75" customHeight="1">
      <c r="A836" s="43"/>
      <c r="B836" s="43"/>
      <c r="C836" s="43"/>
      <c r="D836" s="43"/>
      <c r="E836" s="43"/>
      <c r="F836" s="43"/>
      <c r="G836" s="43"/>
      <c r="H836" s="43"/>
      <c r="I836" s="43"/>
      <c r="J836" s="43"/>
      <c r="K836" s="43"/>
      <c r="L836" s="43"/>
      <c r="M836" s="43"/>
      <c r="N836" s="43"/>
      <c r="O836" s="43"/>
      <c r="P836" s="43"/>
      <c r="Q836" s="43"/>
      <c r="R836" s="43"/>
      <c r="S836" s="43"/>
      <c r="T836" s="43"/>
      <c r="U836" s="43"/>
      <c r="V836" s="43"/>
      <c r="W836" s="43"/>
      <c r="X836" s="43"/>
      <c r="Y836" s="43"/>
      <c r="Z836" s="43"/>
    </row>
    <row r="837" ht="15.75" customHeight="1">
      <c r="A837" s="43"/>
      <c r="B837" s="43"/>
      <c r="C837" s="43"/>
      <c r="D837" s="43"/>
      <c r="E837" s="43"/>
      <c r="F837" s="43"/>
      <c r="G837" s="43"/>
      <c r="H837" s="43"/>
      <c r="I837" s="43"/>
      <c r="J837" s="43"/>
      <c r="K837" s="43"/>
      <c r="L837" s="43"/>
      <c r="M837" s="43"/>
      <c r="N837" s="43"/>
      <c r="O837" s="43"/>
      <c r="P837" s="43"/>
      <c r="Q837" s="43"/>
      <c r="R837" s="43"/>
      <c r="S837" s="43"/>
      <c r="T837" s="43"/>
      <c r="U837" s="43"/>
      <c r="V837" s="43"/>
      <c r="W837" s="43"/>
      <c r="X837" s="43"/>
      <c r="Y837" s="43"/>
      <c r="Z837" s="43"/>
    </row>
    <row r="838" ht="15.75" customHeight="1">
      <c r="A838" s="43"/>
      <c r="B838" s="43"/>
      <c r="C838" s="43"/>
      <c r="D838" s="43"/>
      <c r="E838" s="43"/>
      <c r="F838" s="43"/>
      <c r="G838" s="43"/>
      <c r="H838" s="43"/>
      <c r="I838" s="43"/>
      <c r="J838" s="43"/>
      <c r="K838" s="43"/>
      <c r="L838" s="43"/>
      <c r="M838" s="43"/>
      <c r="N838" s="43"/>
      <c r="O838" s="43"/>
      <c r="P838" s="43"/>
      <c r="Q838" s="43"/>
      <c r="R838" s="43"/>
      <c r="S838" s="43"/>
      <c r="T838" s="43"/>
      <c r="U838" s="43"/>
      <c r="V838" s="43"/>
      <c r="W838" s="43"/>
      <c r="X838" s="43"/>
      <c r="Y838" s="43"/>
      <c r="Z838" s="43"/>
    </row>
    <row r="839" ht="15.75" customHeight="1">
      <c r="A839" s="43"/>
      <c r="B839" s="43"/>
      <c r="C839" s="43"/>
      <c r="D839" s="43"/>
      <c r="E839" s="43"/>
      <c r="F839" s="43"/>
      <c r="G839" s="43"/>
      <c r="H839" s="43"/>
      <c r="I839" s="43"/>
      <c r="J839" s="43"/>
      <c r="K839" s="43"/>
      <c r="L839" s="43"/>
      <c r="M839" s="43"/>
      <c r="N839" s="43"/>
      <c r="O839" s="43"/>
      <c r="P839" s="43"/>
      <c r="Q839" s="43"/>
      <c r="R839" s="43"/>
      <c r="S839" s="43"/>
      <c r="T839" s="43"/>
      <c r="U839" s="43"/>
      <c r="V839" s="43"/>
      <c r="W839" s="43"/>
      <c r="X839" s="43"/>
      <c r="Y839" s="43"/>
      <c r="Z839" s="43"/>
    </row>
    <row r="840" ht="15.75" customHeight="1">
      <c r="A840" s="43"/>
      <c r="B840" s="43"/>
      <c r="C840" s="43"/>
      <c r="D840" s="43"/>
      <c r="E840" s="43"/>
      <c r="F840" s="43"/>
      <c r="G840" s="43"/>
      <c r="H840" s="43"/>
      <c r="I840" s="43"/>
      <c r="J840" s="43"/>
      <c r="K840" s="43"/>
      <c r="L840" s="43"/>
      <c r="M840" s="43"/>
      <c r="N840" s="43"/>
      <c r="O840" s="43"/>
      <c r="P840" s="43"/>
      <c r="Q840" s="43"/>
      <c r="R840" s="43"/>
      <c r="S840" s="43"/>
      <c r="T840" s="43"/>
      <c r="U840" s="43"/>
      <c r="V840" s="43"/>
      <c r="W840" s="43"/>
      <c r="X840" s="43"/>
      <c r="Y840" s="43"/>
      <c r="Z840" s="43"/>
    </row>
    <row r="841" ht="15.75" customHeight="1">
      <c r="A841" s="43"/>
      <c r="B841" s="43"/>
      <c r="C841" s="43"/>
      <c r="D841" s="43"/>
      <c r="E841" s="43"/>
      <c r="F841" s="43"/>
      <c r="G841" s="43"/>
      <c r="H841" s="43"/>
      <c r="I841" s="43"/>
      <c r="J841" s="43"/>
      <c r="K841" s="43"/>
      <c r="L841" s="43"/>
      <c r="M841" s="43"/>
      <c r="N841" s="43"/>
      <c r="O841" s="43"/>
      <c r="P841" s="43"/>
      <c r="Q841" s="43"/>
      <c r="R841" s="43"/>
      <c r="S841" s="43"/>
      <c r="T841" s="43"/>
      <c r="U841" s="43"/>
      <c r="V841" s="43"/>
      <c r="W841" s="43"/>
      <c r="X841" s="43"/>
      <c r="Y841" s="43"/>
      <c r="Z841" s="43"/>
    </row>
    <row r="842" ht="15.75" customHeight="1">
      <c r="A842" s="43"/>
      <c r="B842" s="43"/>
      <c r="C842" s="43"/>
      <c r="D842" s="43"/>
      <c r="E842" s="43"/>
      <c r="F842" s="43"/>
      <c r="G842" s="43"/>
      <c r="H842" s="43"/>
      <c r="I842" s="43"/>
      <c r="J842" s="43"/>
      <c r="K842" s="43"/>
      <c r="L842" s="43"/>
      <c r="M842" s="43"/>
      <c r="N842" s="43"/>
      <c r="O842" s="43"/>
      <c r="P842" s="43"/>
      <c r="Q842" s="43"/>
      <c r="R842" s="43"/>
      <c r="S842" s="43"/>
      <c r="T842" s="43"/>
      <c r="U842" s="43"/>
      <c r="V842" s="43"/>
      <c r="W842" s="43"/>
      <c r="X842" s="43"/>
      <c r="Y842" s="43"/>
      <c r="Z842" s="43"/>
    </row>
    <row r="843" ht="15.75" customHeight="1">
      <c r="A843" s="43"/>
      <c r="B843" s="43"/>
      <c r="C843" s="43"/>
      <c r="D843" s="43"/>
      <c r="E843" s="43"/>
      <c r="F843" s="43"/>
      <c r="G843" s="43"/>
      <c r="H843" s="43"/>
      <c r="I843" s="43"/>
      <c r="J843" s="43"/>
      <c r="K843" s="43"/>
      <c r="L843" s="43"/>
      <c r="M843" s="43"/>
      <c r="N843" s="43"/>
      <c r="O843" s="43"/>
      <c r="P843" s="43"/>
      <c r="Q843" s="43"/>
      <c r="R843" s="43"/>
      <c r="S843" s="43"/>
      <c r="T843" s="43"/>
      <c r="U843" s="43"/>
      <c r="V843" s="43"/>
      <c r="W843" s="43"/>
      <c r="X843" s="43"/>
      <c r="Y843" s="43"/>
      <c r="Z843" s="43"/>
    </row>
    <row r="844" ht="15.75" customHeight="1">
      <c r="A844" s="43"/>
      <c r="B844" s="43"/>
      <c r="C844" s="43"/>
      <c r="D844" s="43"/>
      <c r="E844" s="43"/>
      <c r="F844" s="43"/>
      <c r="G844" s="43"/>
      <c r="H844" s="43"/>
      <c r="I844" s="43"/>
      <c r="J844" s="43"/>
      <c r="K844" s="43"/>
      <c r="L844" s="43"/>
      <c r="M844" s="43"/>
      <c r="N844" s="43"/>
      <c r="O844" s="43"/>
      <c r="P844" s="43"/>
      <c r="Q844" s="43"/>
      <c r="R844" s="43"/>
      <c r="S844" s="43"/>
      <c r="T844" s="43"/>
      <c r="U844" s="43"/>
      <c r="V844" s="43"/>
      <c r="W844" s="43"/>
      <c r="X844" s="43"/>
      <c r="Y844" s="43"/>
      <c r="Z844" s="43"/>
    </row>
    <row r="845" ht="15.75" customHeight="1">
      <c r="A845" s="43"/>
      <c r="B845" s="43"/>
      <c r="C845" s="43"/>
      <c r="D845" s="43"/>
      <c r="E845" s="43"/>
      <c r="F845" s="43"/>
      <c r="G845" s="43"/>
      <c r="H845" s="43"/>
      <c r="I845" s="43"/>
      <c r="J845" s="43"/>
      <c r="K845" s="43"/>
      <c r="L845" s="43"/>
      <c r="M845" s="43"/>
      <c r="N845" s="43"/>
      <c r="O845" s="43"/>
      <c r="P845" s="43"/>
      <c r="Q845" s="43"/>
      <c r="R845" s="43"/>
      <c r="S845" s="43"/>
      <c r="T845" s="43"/>
      <c r="U845" s="43"/>
      <c r="V845" s="43"/>
      <c r="W845" s="43"/>
      <c r="X845" s="43"/>
      <c r="Y845" s="43"/>
      <c r="Z845" s="43"/>
    </row>
    <row r="846" ht="15.75" customHeight="1">
      <c r="A846" s="43"/>
      <c r="B846" s="43"/>
      <c r="C846" s="43"/>
      <c r="D846" s="43"/>
      <c r="E846" s="43"/>
      <c r="F846" s="43"/>
      <c r="G846" s="43"/>
      <c r="H846" s="43"/>
      <c r="I846" s="43"/>
      <c r="J846" s="43"/>
      <c r="K846" s="43"/>
      <c r="L846" s="43"/>
      <c r="M846" s="43"/>
      <c r="N846" s="43"/>
      <c r="O846" s="43"/>
      <c r="P846" s="43"/>
      <c r="Q846" s="43"/>
      <c r="R846" s="43"/>
      <c r="S846" s="43"/>
      <c r="T846" s="43"/>
      <c r="U846" s="43"/>
      <c r="V846" s="43"/>
      <c r="W846" s="43"/>
      <c r="X846" s="43"/>
      <c r="Y846" s="43"/>
      <c r="Z846" s="43"/>
    </row>
    <row r="847" ht="15.75" customHeight="1">
      <c r="A847" s="43"/>
      <c r="B847" s="43"/>
      <c r="C847" s="43"/>
      <c r="D847" s="43"/>
      <c r="E847" s="43"/>
      <c r="F847" s="43"/>
      <c r="G847" s="43"/>
      <c r="H847" s="43"/>
      <c r="I847" s="43"/>
      <c r="J847" s="43"/>
      <c r="K847" s="43"/>
      <c r="L847" s="43"/>
      <c r="M847" s="43"/>
      <c r="N847" s="43"/>
      <c r="O847" s="43"/>
      <c r="P847" s="43"/>
      <c r="Q847" s="43"/>
      <c r="R847" s="43"/>
      <c r="S847" s="43"/>
      <c r="T847" s="43"/>
      <c r="U847" s="43"/>
      <c r="V847" s="43"/>
      <c r="W847" s="43"/>
      <c r="X847" s="43"/>
      <c r="Y847" s="43"/>
      <c r="Z847" s="43"/>
    </row>
    <row r="848" ht="15.75" customHeight="1">
      <c r="A848" s="43"/>
      <c r="B848" s="43"/>
      <c r="C848" s="43"/>
      <c r="D848" s="43"/>
      <c r="E848" s="43"/>
      <c r="F848" s="43"/>
      <c r="G848" s="43"/>
      <c r="H848" s="43"/>
      <c r="I848" s="43"/>
      <c r="J848" s="43"/>
      <c r="K848" s="43"/>
      <c r="L848" s="43"/>
      <c r="M848" s="43"/>
      <c r="N848" s="43"/>
      <c r="O848" s="43"/>
      <c r="P848" s="43"/>
      <c r="Q848" s="43"/>
      <c r="R848" s="43"/>
      <c r="S848" s="43"/>
      <c r="T848" s="43"/>
      <c r="U848" s="43"/>
      <c r="V848" s="43"/>
      <c r="W848" s="43"/>
      <c r="X848" s="43"/>
      <c r="Y848" s="43"/>
      <c r="Z848" s="43"/>
    </row>
    <row r="849" ht="15.75" customHeight="1">
      <c r="A849" s="43"/>
      <c r="B849" s="43"/>
      <c r="C849" s="43"/>
      <c r="D849" s="43"/>
      <c r="E849" s="43"/>
      <c r="F849" s="43"/>
      <c r="G849" s="43"/>
      <c r="H849" s="43"/>
      <c r="I849" s="43"/>
      <c r="J849" s="43"/>
      <c r="K849" s="43"/>
      <c r="L849" s="43"/>
      <c r="M849" s="43"/>
      <c r="N849" s="43"/>
      <c r="O849" s="43"/>
      <c r="P849" s="43"/>
      <c r="Q849" s="43"/>
      <c r="R849" s="43"/>
      <c r="S849" s="43"/>
      <c r="T849" s="43"/>
      <c r="U849" s="43"/>
      <c r="V849" s="43"/>
      <c r="W849" s="43"/>
      <c r="X849" s="43"/>
      <c r="Y849" s="43"/>
      <c r="Z849" s="43"/>
    </row>
    <row r="850" ht="15.75" customHeight="1">
      <c r="A850" s="43"/>
      <c r="B850" s="43"/>
      <c r="C850" s="43"/>
      <c r="D850" s="43"/>
      <c r="E850" s="43"/>
      <c r="F850" s="43"/>
      <c r="G850" s="43"/>
      <c r="H850" s="43"/>
      <c r="I850" s="43"/>
      <c r="J850" s="43"/>
      <c r="K850" s="43"/>
      <c r="L850" s="43"/>
      <c r="M850" s="43"/>
      <c r="N850" s="43"/>
      <c r="O850" s="43"/>
      <c r="P850" s="43"/>
      <c r="Q850" s="43"/>
      <c r="R850" s="43"/>
      <c r="S850" s="43"/>
      <c r="T850" s="43"/>
      <c r="U850" s="43"/>
      <c r="V850" s="43"/>
      <c r="W850" s="43"/>
      <c r="X850" s="43"/>
      <c r="Y850" s="43"/>
      <c r="Z850" s="43"/>
    </row>
    <row r="851" ht="15.75" customHeight="1">
      <c r="A851" s="43"/>
      <c r="B851" s="43"/>
      <c r="C851" s="43"/>
      <c r="D851" s="43"/>
      <c r="E851" s="43"/>
      <c r="F851" s="43"/>
      <c r="G851" s="43"/>
      <c r="H851" s="43"/>
      <c r="I851" s="43"/>
      <c r="J851" s="43"/>
      <c r="K851" s="43"/>
      <c r="L851" s="43"/>
      <c r="M851" s="43"/>
      <c r="N851" s="43"/>
      <c r="O851" s="43"/>
      <c r="P851" s="43"/>
      <c r="Q851" s="43"/>
      <c r="R851" s="43"/>
      <c r="S851" s="43"/>
      <c r="T851" s="43"/>
      <c r="U851" s="43"/>
      <c r="V851" s="43"/>
      <c r="W851" s="43"/>
      <c r="X851" s="43"/>
      <c r="Y851" s="43"/>
      <c r="Z851" s="43"/>
    </row>
    <row r="852" ht="15.75" customHeight="1">
      <c r="A852" s="43"/>
      <c r="B852" s="43"/>
      <c r="C852" s="43"/>
      <c r="D852" s="43"/>
      <c r="E852" s="43"/>
      <c r="F852" s="43"/>
      <c r="G852" s="43"/>
      <c r="H852" s="43"/>
      <c r="I852" s="43"/>
      <c r="J852" s="43"/>
      <c r="K852" s="43"/>
      <c r="L852" s="43"/>
      <c r="M852" s="43"/>
      <c r="N852" s="43"/>
      <c r="O852" s="43"/>
      <c r="P852" s="43"/>
      <c r="Q852" s="43"/>
      <c r="R852" s="43"/>
      <c r="S852" s="43"/>
      <c r="T852" s="43"/>
      <c r="U852" s="43"/>
      <c r="V852" s="43"/>
      <c r="W852" s="43"/>
      <c r="X852" s="43"/>
      <c r="Y852" s="43"/>
      <c r="Z852" s="43"/>
    </row>
    <row r="853" ht="15.75" customHeight="1">
      <c r="A853" s="43"/>
      <c r="B853" s="43"/>
      <c r="C853" s="43"/>
      <c r="D853" s="43"/>
      <c r="E853" s="43"/>
      <c r="F853" s="43"/>
      <c r="G853" s="43"/>
      <c r="H853" s="43"/>
      <c r="I853" s="43"/>
      <c r="J853" s="43"/>
      <c r="K853" s="43"/>
      <c r="L853" s="43"/>
      <c r="M853" s="43"/>
      <c r="N853" s="43"/>
      <c r="O853" s="43"/>
      <c r="P853" s="43"/>
      <c r="Q853" s="43"/>
      <c r="R853" s="43"/>
      <c r="S853" s="43"/>
      <c r="T853" s="43"/>
      <c r="U853" s="43"/>
      <c r="V853" s="43"/>
      <c r="W853" s="43"/>
      <c r="X853" s="43"/>
      <c r="Y853" s="43"/>
      <c r="Z853" s="43"/>
    </row>
    <row r="854" ht="15.75" customHeight="1">
      <c r="A854" s="43"/>
      <c r="B854" s="43"/>
      <c r="C854" s="43"/>
      <c r="D854" s="43"/>
      <c r="E854" s="43"/>
      <c r="F854" s="43"/>
      <c r="G854" s="43"/>
      <c r="H854" s="43"/>
      <c r="I854" s="43"/>
      <c r="J854" s="43"/>
      <c r="K854" s="43"/>
      <c r="L854" s="43"/>
      <c r="M854" s="43"/>
      <c r="N854" s="43"/>
      <c r="O854" s="43"/>
      <c r="P854" s="43"/>
      <c r="Q854" s="43"/>
      <c r="R854" s="43"/>
      <c r="S854" s="43"/>
      <c r="T854" s="43"/>
      <c r="U854" s="43"/>
      <c r="V854" s="43"/>
      <c r="W854" s="43"/>
      <c r="X854" s="43"/>
      <c r="Y854" s="43"/>
      <c r="Z854" s="43"/>
    </row>
    <row r="855" ht="15.75" customHeight="1">
      <c r="A855" s="43"/>
      <c r="B855" s="43"/>
      <c r="C855" s="43"/>
      <c r="D855" s="43"/>
      <c r="E855" s="43"/>
      <c r="F855" s="43"/>
      <c r="G855" s="43"/>
      <c r="H855" s="43"/>
      <c r="I855" s="43"/>
      <c r="J855" s="43"/>
      <c r="K855" s="43"/>
      <c r="L855" s="43"/>
      <c r="M855" s="43"/>
      <c r="N855" s="43"/>
      <c r="O855" s="43"/>
      <c r="P855" s="43"/>
      <c r="Q855" s="43"/>
      <c r="R855" s="43"/>
      <c r="S855" s="43"/>
      <c r="T855" s="43"/>
      <c r="U855" s="43"/>
      <c r="V855" s="43"/>
      <c r="W855" s="43"/>
      <c r="X855" s="43"/>
      <c r="Y855" s="43"/>
      <c r="Z855" s="43"/>
    </row>
    <row r="856" ht="15.75" customHeight="1">
      <c r="A856" s="43"/>
      <c r="B856" s="43"/>
      <c r="C856" s="43"/>
      <c r="D856" s="43"/>
      <c r="E856" s="43"/>
      <c r="F856" s="43"/>
      <c r="G856" s="43"/>
      <c r="H856" s="43"/>
      <c r="I856" s="43"/>
      <c r="J856" s="43"/>
      <c r="K856" s="43"/>
      <c r="L856" s="43"/>
      <c r="M856" s="43"/>
      <c r="N856" s="43"/>
      <c r="O856" s="43"/>
      <c r="P856" s="43"/>
      <c r="Q856" s="43"/>
      <c r="R856" s="43"/>
      <c r="S856" s="43"/>
      <c r="T856" s="43"/>
      <c r="U856" s="43"/>
      <c r="V856" s="43"/>
      <c r="W856" s="43"/>
      <c r="X856" s="43"/>
      <c r="Y856" s="43"/>
      <c r="Z856" s="43"/>
    </row>
    <row r="857" ht="15.75" customHeight="1">
      <c r="A857" s="43"/>
      <c r="B857" s="43"/>
      <c r="C857" s="43"/>
      <c r="D857" s="43"/>
      <c r="E857" s="43"/>
      <c r="F857" s="43"/>
      <c r="G857" s="43"/>
      <c r="H857" s="43"/>
      <c r="I857" s="43"/>
      <c r="J857" s="43"/>
      <c r="K857" s="43"/>
      <c r="L857" s="43"/>
      <c r="M857" s="43"/>
      <c r="N857" s="43"/>
      <c r="O857" s="43"/>
      <c r="P857" s="43"/>
      <c r="Q857" s="43"/>
      <c r="R857" s="43"/>
      <c r="S857" s="43"/>
      <c r="T857" s="43"/>
      <c r="U857" s="43"/>
      <c r="V857" s="43"/>
      <c r="W857" s="43"/>
      <c r="X857" s="43"/>
      <c r="Y857" s="43"/>
      <c r="Z857" s="43"/>
    </row>
    <row r="858" ht="15.75" customHeight="1">
      <c r="A858" s="43"/>
      <c r="B858" s="43"/>
      <c r="C858" s="43"/>
      <c r="D858" s="43"/>
      <c r="E858" s="43"/>
      <c r="F858" s="43"/>
      <c r="G858" s="43"/>
      <c r="H858" s="43"/>
      <c r="I858" s="43"/>
      <c r="J858" s="43"/>
      <c r="K858" s="43"/>
      <c r="L858" s="43"/>
      <c r="M858" s="43"/>
      <c r="N858" s="43"/>
      <c r="O858" s="43"/>
      <c r="P858" s="43"/>
      <c r="Q858" s="43"/>
      <c r="R858" s="43"/>
      <c r="S858" s="43"/>
      <c r="T858" s="43"/>
      <c r="U858" s="43"/>
      <c r="V858" s="43"/>
      <c r="W858" s="43"/>
      <c r="X858" s="43"/>
      <c r="Y858" s="43"/>
      <c r="Z858" s="43"/>
    </row>
    <row r="859" ht="15.75" customHeight="1">
      <c r="A859" s="43"/>
      <c r="B859" s="43"/>
      <c r="C859" s="43"/>
      <c r="D859" s="43"/>
      <c r="E859" s="43"/>
      <c r="F859" s="43"/>
      <c r="G859" s="43"/>
      <c r="H859" s="43"/>
      <c r="I859" s="43"/>
      <c r="J859" s="43"/>
      <c r="K859" s="43"/>
      <c r="L859" s="43"/>
      <c r="M859" s="43"/>
      <c r="N859" s="43"/>
      <c r="O859" s="43"/>
      <c r="P859" s="43"/>
      <c r="Q859" s="43"/>
      <c r="R859" s="43"/>
      <c r="S859" s="43"/>
      <c r="T859" s="43"/>
      <c r="U859" s="43"/>
      <c r="V859" s="43"/>
      <c r="W859" s="43"/>
      <c r="X859" s="43"/>
      <c r="Y859" s="43"/>
      <c r="Z859" s="43"/>
    </row>
    <row r="860" ht="15.75" customHeight="1">
      <c r="A860" s="43"/>
      <c r="B860" s="43"/>
      <c r="C860" s="43"/>
      <c r="D860" s="43"/>
      <c r="E860" s="43"/>
      <c r="F860" s="43"/>
      <c r="G860" s="43"/>
      <c r="H860" s="43"/>
      <c r="I860" s="43"/>
      <c r="J860" s="43"/>
      <c r="K860" s="43"/>
      <c r="L860" s="43"/>
      <c r="M860" s="43"/>
      <c r="N860" s="43"/>
      <c r="O860" s="43"/>
      <c r="P860" s="43"/>
      <c r="Q860" s="43"/>
      <c r="R860" s="43"/>
      <c r="S860" s="43"/>
      <c r="T860" s="43"/>
      <c r="U860" s="43"/>
      <c r="V860" s="43"/>
      <c r="W860" s="43"/>
      <c r="X860" s="43"/>
      <c r="Y860" s="43"/>
      <c r="Z860" s="43"/>
    </row>
    <row r="861" ht="15.75" customHeight="1">
      <c r="A861" s="43"/>
      <c r="B861" s="43"/>
      <c r="C861" s="43"/>
      <c r="D861" s="43"/>
      <c r="E861" s="43"/>
      <c r="F861" s="43"/>
      <c r="G861" s="43"/>
      <c r="H861" s="43"/>
      <c r="I861" s="43"/>
      <c r="J861" s="43"/>
      <c r="K861" s="43"/>
      <c r="L861" s="43"/>
      <c r="M861" s="43"/>
      <c r="N861" s="43"/>
      <c r="O861" s="43"/>
      <c r="P861" s="43"/>
      <c r="Q861" s="43"/>
      <c r="R861" s="43"/>
      <c r="S861" s="43"/>
      <c r="T861" s="43"/>
      <c r="U861" s="43"/>
      <c r="V861" s="43"/>
      <c r="W861" s="43"/>
      <c r="X861" s="43"/>
      <c r="Y861" s="43"/>
      <c r="Z861" s="43"/>
    </row>
    <row r="862" ht="15.75" customHeight="1">
      <c r="A862" s="12"/>
      <c r="B862" s="119"/>
      <c r="C862" s="119"/>
      <c r="D862" s="7"/>
      <c r="E862" s="7"/>
      <c r="F862" s="120"/>
      <c r="G862" s="7"/>
      <c r="H862" s="7"/>
      <c r="I862" s="120"/>
      <c r="J862" s="7"/>
      <c r="K862" s="7"/>
      <c r="L862" s="120"/>
      <c r="M862" s="7"/>
      <c r="N862" s="7"/>
      <c r="O862" s="120"/>
      <c r="P862" s="7"/>
      <c r="Q862" s="7"/>
      <c r="R862" s="120"/>
      <c r="S862" s="7"/>
      <c r="T862" s="7"/>
      <c r="U862" s="7"/>
      <c r="V862" s="7"/>
      <c r="W862" s="8"/>
      <c r="X862" s="7"/>
      <c r="Y862" s="43"/>
      <c r="Z862" s="43"/>
    </row>
    <row r="863" ht="15.75" customHeight="1">
      <c r="A863" s="12"/>
      <c r="B863" s="119"/>
      <c r="C863" s="119"/>
      <c r="D863" s="7"/>
      <c r="E863" s="7"/>
      <c r="F863" s="120"/>
      <c r="G863" s="7"/>
      <c r="H863" s="7"/>
      <c r="I863" s="120"/>
      <c r="J863" s="7"/>
      <c r="K863" s="7"/>
      <c r="L863" s="120"/>
      <c r="M863" s="7"/>
      <c r="N863" s="7"/>
      <c r="O863" s="120"/>
      <c r="P863" s="7"/>
      <c r="Q863" s="7"/>
      <c r="R863" s="120"/>
      <c r="S863" s="7"/>
      <c r="T863" s="7"/>
      <c r="U863" s="7"/>
      <c r="V863" s="7"/>
      <c r="W863" s="8"/>
      <c r="X863" s="7"/>
      <c r="Y863" s="43"/>
      <c r="Z863" s="43"/>
    </row>
    <row r="864" ht="15.75" customHeight="1">
      <c r="A864" s="12"/>
      <c r="B864" s="119"/>
      <c r="C864" s="119"/>
      <c r="D864" s="7"/>
      <c r="E864" s="7"/>
      <c r="F864" s="120"/>
      <c r="G864" s="7"/>
      <c r="H864" s="7"/>
      <c r="I864" s="120"/>
      <c r="J864" s="7"/>
      <c r="K864" s="7"/>
      <c r="L864" s="120"/>
      <c r="M864" s="7"/>
      <c r="N864" s="7"/>
      <c r="O864" s="120"/>
      <c r="P864" s="7"/>
      <c r="Q864" s="7"/>
      <c r="R864" s="120"/>
      <c r="S864" s="7"/>
      <c r="T864" s="7"/>
      <c r="U864" s="7"/>
      <c r="V864" s="7"/>
      <c r="W864" s="8"/>
      <c r="X864" s="7"/>
      <c r="Y864" s="43"/>
      <c r="Z864" s="43"/>
    </row>
    <row r="865" ht="15.75" customHeight="1">
      <c r="A865" s="12"/>
      <c r="B865" s="119"/>
      <c r="C865" s="119"/>
      <c r="D865" s="7"/>
      <c r="E865" s="7"/>
      <c r="F865" s="120"/>
      <c r="G865" s="7"/>
      <c r="H865" s="7"/>
      <c r="I865" s="120"/>
      <c r="J865" s="7"/>
      <c r="K865" s="7"/>
      <c r="L865" s="120"/>
      <c r="M865" s="7"/>
      <c r="N865" s="7"/>
      <c r="O865" s="120"/>
      <c r="P865" s="7"/>
      <c r="Q865" s="7"/>
      <c r="R865" s="120"/>
      <c r="S865" s="7"/>
      <c r="T865" s="7"/>
      <c r="U865" s="7"/>
      <c r="V865" s="7"/>
      <c r="W865" s="8"/>
      <c r="X865" s="7"/>
      <c r="Y865" s="43"/>
      <c r="Z865" s="43"/>
    </row>
    <row r="866" ht="15.75" customHeight="1">
      <c r="A866" s="12"/>
      <c r="B866" s="119"/>
      <c r="C866" s="119"/>
      <c r="D866" s="7"/>
      <c r="E866" s="7"/>
      <c r="F866" s="120"/>
      <c r="G866" s="7"/>
      <c r="H866" s="7"/>
      <c r="I866" s="120"/>
      <c r="J866" s="7"/>
      <c r="K866" s="7"/>
      <c r="L866" s="120"/>
      <c r="M866" s="7"/>
      <c r="N866" s="7"/>
      <c r="O866" s="120"/>
      <c r="P866" s="7"/>
      <c r="Q866" s="7"/>
      <c r="R866" s="120"/>
      <c r="S866" s="7"/>
      <c r="T866" s="7"/>
      <c r="U866" s="7"/>
      <c r="V866" s="7"/>
      <c r="W866" s="8"/>
      <c r="X866" s="7"/>
      <c r="Y866" s="43"/>
      <c r="Z866" s="43"/>
    </row>
    <row r="867" ht="15.75" customHeight="1">
      <c r="A867" s="12"/>
      <c r="B867" s="119"/>
      <c r="C867" s="119"/>
      <c r="D867" s="7"/>
      <c r="E867" s="7"/>
      <c r="F867" s="120"/>
      <c r="G867" s="7"/>
      <c r="H867" s="7"/>
      <c r="I867" s="120"/>
      <c r="J867" s="7"/>
      <c r="K867" s="7"/>
      <c r="L867" s="120"/>
      <c r="M867" s="7"/>
      <c r="N867" s="7"/>
      <c r="O867" s="120"/>
      <c r="P867" s="7"/>
      <c r="Q867" s="7"/>
      <c r="R867" s="120"/>
      <c r="S867" s="7"/>
      <c r="T867" s="7"/>
      <c r="U867" s="7"/>
      <c r="V867" s="7"/>
      <c r="W867" s="8"/>
      <c r="X867" s="7"/>
      <c r="Y867" s="43"/>
      <c r="Z867" s="43"/>
    </row>
    <row r="868" ht="15.75" customHeight="1">
      <c r="A868" s="12"/>
      <c r="B868" s="119"/>
      <c r="C868" s="119"/>
      <c r="D868" s="7"/>
      <c r="E868" s="7"/>
      <c r="F868" s="120"/>
      <c r="G868" s="7"/>
      <c r="H868" s="7"/>
      <c r="I868" s="120"/>
      <c r="J868" s="7"/>
      <c r="K868" s="7"/>
      <c r="L868" s="120"/>
      <c r="M868" s="7"/>
      <c r="N868" s="7"/>
      <c r="O868" s="120"/>
      <c r="P868" s="7"/>
      <c r="Q868" s="7"/>
      <c r="R868" s="120"/>
      <c r="S868" s="7"/>
      <c r="T868" s="7"/>
      <c r="U868" s="7"/>
      <c r="V868" s="7"/>
      <c r="W868" s="8"/>
      <c r="X868" s="7"/>
      <c r="Y868" s="43"/>
      <c r="Z868" s="43"/>
    </row>
    <row r="869" ht="15.75" customHeight="1">
      <c r="A869" s="12"/>
      <c r="B869" s="119"/>
      <c r="C869" s="119"/>
      <c r="D869" s="7"/>
      <c r="E869" s="7"/>
      <c r="F869" s="120"/>
      <c r="G869" s="7"/>
      <c r="H869" s="7"/>
      <c r="I869" s="120"/>
      <c r="J869" s="7"/>
      <c r="K869" s="7"/>
      <c r="L869" s="120"/>
      <c r="M869" s="7"/>
      <c r="N869" s="7"/>
      <c r="O869" s="120"/>
      <c r="P869" s="7"/>
      <c r="Q869" s="7"/>
      <c r="R869" s="120"/>
      <c r="S869" s="7"/>
      <c r="T869" s="7"/>
      <c r="U869" s="7"/>
      <c r="V869" s="7"/>
      <c r="W869" s="8"/>
      <c r="X869" s="7"/>
      <c r="Y869" s="43"/>
      <c r="Z869" s="43"/>
    </row>
    <row r="870" ht="15.75" customHeight="1">
      <c r="A870" s="12"/>
      <c r="B870" s="119"/>
      <c r="C870" s="119"/>
      <c r="D870" s="7"/>
      <c r="E870" s="7"/>
      <c r="F870" s="120"/>
      <c r="G870" s="7"/>
      <c r="H870" s="7"/>
      <c r="I870" s="120"/>
      <c r="J870" s="7"/>
      <c r="K870" s="7"/>
      <c r="L870" s="120"/>
      <c r="M870" s="7"/>
      <c r="N870" s="7"/>
      <c r="O870" s="120"/>
      <c r="P870" s="7"/>
      <c r="Q870" s="7"/>
      <c r="R870" s="120"/>
      <c r="S870" s="7"/>
      <c r="T870" s="7"/>
      <c r="U870" s="7"/>
      <c r="V870" s="7"/>
      <c r="W870" s="8"/>
      <c r="X870" s="7"/>
      <c r="Y870" s="43"/>
      <c r="Z870" s="43"/>
    </row>
    <row r="871" ht="15.75" customHeight="1">
      <c r="A871" s="12"/>
      <c r="B871" s="119"/>
      <c r="C871" s="119"/>
      <c r="D871" s="7"/>
      <c r="E871" s="7"/>
      <c r="F871" s="120"/>
      <c r="G871" s="7"/>
      <c r="H871" s="7"/>
      <c r="I871" s="120"/>
      <c r="J871" s="7"/>
      <c r="K871" s="7"/>
      <c r="L871" s="120"/>
      <c r="M871" s="7"/>
      <c r="N871" s="7"/>
      <c r="O871" s="120"/>
      <c r="P871" s="7"/>
      <c r="Q871" s="7"/>
      <c r="R871" s="120"/>
      <c r="S871" s="7"/>
      <c r="T871" s="7"/>
      <c r="U871" s="7"/>
      <c r="V871" s="7"/>
      <c r="W871" s="8"/>
      <c r="X871" s="7"/>
      <c r="Y871" s="43"/>
      <c r="Z871" s="43"/>
    </row>
    <row r="872" ht="15.75" customHeight="1">
      <c r="A872" s="12"/>
      <c r="B872" s="119"/>
      <c r="C872" s="119"/>
      <c r="D872" s="7"/>
      <c r="E872" s="7"/>
      <c r="F872" s="120"/>
      <c r="G872" s="7"/>
      <c r="H872" s="7"/>
      <c r="I872" s="120"/>
      <c r="J872" s="7"/>
      <c r="K872" s="7"/>
      <c r="L872" s="120"/>
      <c r="M872" s="7"/>
      <c r="N872" s="7"/>
      <c r="O872" s="120"/>
      <c r="P872" s="7"/>
      <c r="Q872" s="7"/>
      <c r="R872" s="120"/>
      <c r="S872" s="7"/>
      <c r="T872" s="7"/>
      <c r="U872" s="7"/>
      <c r="V872" s="7"/>
      <c r="W872" s="8"/>
      <c r="X872" s="7"/>
      <c r="Y872" s="43"/>
      <c r="Z872" s="43"/>
    </row>
    <row r="873" ht="15.75" customHeight="1">
      <c r="A873" s="12"/>
      <c r="B873" s="119"/>
      <c r="C873" s="119"/>
      <c r="D873" s="7"/>
      <c r="E873" s="7"/>
      <c r="F873" s="120"/>
      <c r="G873" s="7"/>
      <c r="H873" s="7"/>
      <c r="I873" s="120"/>
      <c r="J873" s="7"/>
      <c r="K873" s="7"/>
      <c r="L873" s="120"/>
      <c r="M873" s="7"/>
      <c r="N873" s="7"/>
      <c r="O873" s="120"/>
      <c r="P873" s="7"/>
      <c r="Q873" s="7"/>
      <c r="R873" s="120"/>
      <c r="S873" s="7"/>
      <c r="T873" s="7"/>
      <c r="U873" s="7"/>
      <c r="V873" s="7"/>
      <c r="W873" s="8"/>
      <c r="X873" s="7"/>
      <c r="Y873" s="43"/>
      <c r="Z873" s="43"/>
    </row>
    <row r="874" ht="15.75" customHeight="1">
      <c r="A874" s="12"/>
      <c r="B874" s="119"/>
      <c r="C874" s="119"/>
      <c r="D874" s="7"/>
      <c r="E874" s="7"/>
      <c r="F874" s="120"/>
      <c r="G874" s="7"/>
      <c r="H874" s="7"/>
      <c r="I874" s="120"/>
      <c r="J874" s="7"/>
      <c r="K874" s="7"/>
      <c r="L874" s="120"/>
      <c r="M874" s="7"/>
      <c r="N874" s="7"/>
      <c r="O874" s="120"/>
      <c r="P874" s="7"/>
      <c r="Q874" s="7"/>
      <c r="R874" s="120"/>
      <c r="S874" s="7"/>
      <c r="T874" s="7"/>
      <c r="U874" s="7"/>
      <c r="V874" s="7"/>
      <c r="W874" s="8"/>
      <c r="X874" s="7"/>
      <c r="Y874" s="43"/>
      <c r="Z874" s="43"/>
    </row>
    <row r="875" ht="15.75" customHeight="1">
      <c r="A875" s="12"/>
      <c r="B875" s="119"/>
      <c r="C875" s="119"/>
      <c r="D875" s="7"/>
      <c r="E875" s="7"/>
      <c r="F875" s="120"/>
      <c r="G875" s="7"/>
      <c r="H875" s="7"/>
      <c r="I875" s="120"/>
      <c r="J875" s="7"/>
      <c r="K875" s="7"/>
      <c r="L875" s="120"/>
      <c r="M875" s="7"/>
      <c r="N875" s="7"/>
      <c r="O875" s="120"/>
      <c r="P875" s="7"/>
      <c r="Q875" s="7"/>
      <c r="R875" s="120"/>
      <c r="S875" s="7"/>
      <c r="T875" s="7"/>
      <c r="U875" s="7"/>
      <c r="V875" s="7"/>
      <c r="W875" s="8"/>
      <c r="X875" s="7"/>
      <c r="Y875" s="43"/>
      <c r="Z875" s="43"/>
    </row>
    <row r="876" ht="15.75" customHeight="1">
      <c r="A876" s="12"/>
      <c r="B876" s="119"/>
      <c r="C876" s="119"/>
      <c r="D876" s="7"/>
      <c r="E876" s="7"/>
      <c r="F876" s="120"/>
      <c r="G876" s="7"/>
      <c r="H876" s="7"/>
      <c r="I876" s="120"/>
      <c r="J876" s="7"/>
      <c r="K876" s="7"/>
      <c r="L876" s="120"/>
      <c r="M876" s="7"/>
      <c r="N876" s="7"/>
      <c r="O876" s="120"/>
      <c r="P876" s="7"/>
      <c r="Q876" s="7"/>
      <c r="R876" s="120"/>
      <c r="S876" s="7"/>
      <c r="T876" s="7"/>
      <c r="U876" s="7"/>
      <c r="V876" s="7"/>
      <c r="W876" s="8"/>
      <c r="X876" s="7"/>
      <c r="Y876" s="43"/>
      <c r="Z876" s="43"/>
    </row>
    <row r="877" ht="15.75" customHeight="1">
      <c r="A877" s="12"/>
      <c r="B877" s="119"/>
      <c r="C877" s="119"/>
      <c r="D877" s="7"/>
      <c r="E877" s="7"/>
      <c r="F877" s="120"/>
      <c r="G877" s="7"/>
      <c r="H877" s="7"/>
      <c r="I877" s="120"/>
      <c r="J877" s="7"/>
      <c r="K877" s="7"/>
      <c r="L877" s="120"/>
      <c r="M877" s="7"/>
      <c r="N877" s="7"/>
      <c r="O877" s="120"/>
      <c r="P877" s="7"/>
      <c r="Q877" s="7"/>
      <c r="R877" s="120"/>
      <c r="S877" s="7"/>
      <c r="T877" s="7"/>
      <c r="U877" s="7"/>
      <c r="V877" s="7"/>
      <c r="W877" s="8"/>
      <c r="X877" s="7"/>
      <c r="Y877" s="43"/>
      <c r="Z877" s="43"/>
    </row>
    <row r="878" ht="15.75" customHeight="1">
      <c r="A878" s="12"/>
      <c r="B878" s="119"/>
      <c r="C878" s="119"/>
      <c r="D878" s="7"/>
      <c r="E878" s="7"/>
      <c r="F878" s="120"/>
      <c r="G878" s="7"/>
      <c r="H878" s="7"/>
      <c r="I878" s="120"/>
      <c r="J878" s="7"/>
      <c r="K878" s="7"/>
      <c r="L878" s="120"/>
      <c r="M878" s="7"/>
      <c r="N878" s="7"/>
      <c r="O878" s="120"/>
      <c r="P878" s="7"/>
      <c r="Q878" s="7"/>
      <c r="R878" s="120"/>
      <c r="S878" s="7"/>
      <c r="T878" s="7"/>
      <c r="U878" s="7"/>
      <c r="V878" s="7"/>
      <c r="W878" s="8"/>
      <c r="X878" s="7"/>
      <c r="Y878" s="43"/>
      <c r="Z878" s="43"/>
    </row>
    <row r="879" ht="15.75" customHeight="1">
      <c r="A879" s="12"/>
      <c r="B879" s="119"/>
      <c r="C879" s="119"/>
      <c r="D879" s="7"/>
      <c r="E879" s="7"/>
      <c r="F879" s="120"/>
      <c r="G879" s="7"/>
      <c r="H879" s="7"/>
      <c r="I879" s="120"/>
      <c r="J879" s="7"/>
      <c r="K879" s="7"/>
      <c r="L879" s="120"/>
      <c r="M879" s="7"/>
      <c r="N879" s="7"/>
      <c r="O879" s="120"/>
      <c r="P879" s="7"/>
      <c r="Q879" s="7"/>
      <c r="R879" s="120"/>
      <c r="S879" s="7"/>
      <c r="T879" s="7"/>
      <c r="U879" s="7"/>
      <c r="V879" s="7"/>
      <c r="W879" s="8"/>
      <c r="X879" s="7"/>
      <c r="Y879" s="43"/>
      <c r="Z879" s="43"/>
    </row>
    <row r="880" ht="15.75" customHeight="1">
      <c r="A880" s="12"/>
      <c r="B880" s="119"/>
      <c r="C880" s="119"/>
      <c r="D880" s="7"/>
      <c r="E880" s="7"/>
      <c r="F880" s="120"/>
      <c r="G880" s="7"/>
      <c r="H880" s="7"/>
      <c r="I880" s="120"/>
      <c r="J880" s="7"/>
      <c r="K880" s="7"/>
      <c r="L880" s="120"/>
      <c r="M880" s="7"/>
      <c r="N880" s="7"/>
      <c r="O880" s="120"/>
      <c r="P880" s="7"/>
      <c r="Q880" s="7"/>
      <c r="R880" s="120"/>
      <c r="S880" s="7"/>
      <c r="T880" s="7"/>
      <c r="U880" s="7"/>
      <c r="V880" s="7"/>
      <c r="W880" s="8"/>
      <c r="X880" s="7"/>
      <c r="Y880" s="43"/>
      <c r="Z880" s="43"/>
    </row>
    <row r="881" ht="15.75" customHeight="1">
      <c r="A881" s="12"/>
      <c r="B881" s="119"/>
      <c r="C881" s="119"/>
      <c r="D881" s="7"/>
      <c r="E881" s="7"/>
      <c r="F881" s="120"/>
      <c r="G881" s="7"/>
      <c r="H881" s="7"/>
      <c r="I881" s="120"/>
      <c r="J881" s="7"/>
      <c r="K881" s="7"/>
      <c r="L881" s="120"/>
      <c r="M881" s="7"/>
      <c r="N881" s="7"/>
      <c r="O881" s="120"/>
      <c r="P881" s="7"/>
      <c r="Q881" s="7"/>
      <c r="R881" s="120"/>
      <c r="S881" s="7"/>
      <c r="T881" s="7"/>
      <c r="U881" s="7"/>
      <c r="V881" s="7"/>
      <c r="W881" s="8"/>
      <c r="X881" s="7"/>
      <c r="Y881" s="43"/>
      <c r="Z881" s="43"/>
    </row>
    <row r="882" ht="15.75" customHeight="1">
      <c r="A882" s="12"/>
      <c r="B882" s="119"/>
      <c r="C882" s="119"/>
      <c r="D882" s="7"/>
      <c r="E882" s="7"/>
      <c r="F882" s="120"/>
      <c r="G882" s="7"/>
      <c r="H882" s="7"/>
      <c r="I882" s="120"/>
      <c r="J882" s="7"/>
      <c r="K882" s="7"/>
      <c r="L882" s="120"/>
      <c r="M882" s="7"/>
      <c r="N882" s="7"/>
      <c r="O882" s="120"/>
      <c r="P882" s="7"/>
      <c r="Q882" s="7"/>
      <c r="R882" s="120"/>
      <c r="S882" s="7"/>
      <c r="T882" s="7"/>
      <c r="U882" s="7"/>
      <c r="V882" s="7"/>
      <c r="W882" s="8"/>
      <c r="X882" s="7"/>
      <c r="Y882" s="43"/>
      <c r="Z882" s="43"/>
    </row>
    <row r="883" ht="15.75" customHeight="1">
      <c r="A883" s="12"/>
      <c r="B883" s="119"/>
      <c r="C883" s="119"/>
      <c r="D883" s="7"/>
      <c r="E883" s="7"/>
      <c r="F883" s="120"/>
      <c r="G883" s="7"/>
      <c r="H883" s="7"/>
      <c r="I883" s="120"/>
      <c r="J883" s="7"/>
      <c r="K883" s="7"/>
      <c r="L883" s="120"/>
      <c r="M883" s="7"/>
      <c r="N883" s="7"/>
      <c r="O883" s="120"/>
      <c r="P883" s="7"/>
      <c r="Q883" s="7"/>
      <c r="R883" s="120"/>
      <c r="S883" s="7"/>
      <c r="T883" s="7"/>
      <c r="U883" s="7"/>
      <c r="V883" s="7"/>
      <c r="W883" s="8"/>
      <c r="X883" s="7"/>
      <c r="Y883" s="43"/>
      <c r="Z883" s="43"/>
    </row>
    <row r="884" ht="15.75" customHeight="1">
      <c r="A884" s="12"/>
      <c r="B884" s="119"/>
      <c r="C884" s="119"/>
      <c r="D884" s="7"/>
      <c r="E884" s="7"/>
      <c r="F884" s="120"/>
      <c r="G884" s="7"/>
      <c r="H884" s="7"/>
      <c r="I884" s="120"/>
      <c r="J884" s="7"/>
      <c r="K884" s="7"/>
      <c r="L884" s="120"/>
      <c r="M884" s="7"/>
      <c r="N884" s="7"/>
      <c r="O884" s="120"/>
      <c r="P884" s="7"/>
      <c r="Q884" s="7"/>
      <c r="R884" s="120"/>
      <c r="S884" s="7"/>
      <c r="T884" s="7"/>
      <c r="U884" s="7"/>
      <c r="V884" s="7"/>
      <c r="W884" s="8"/>
      <c r="X884" s="7"/>
      <c r="Y884" s="43"/>
      <c r="Z884" s="43"/>
    </row>
    <row r="885" ht="15.75" customHeight="1">
      <c r="A885" s="12"/>
      <c r="B885" s="119"/>
      <c r="C885" s="119"/>
      <c r="D885" s="7"/>
      <c r="E885" s="7"/>
      <c r="F885" s="120"/>
      <c r="G885" s="7"/>
      <c r="H885" s="7"/>
      <c r="I885" s="120"/>
      <c r="J885" s="7"/>
      <c r="K885" s="7"/>
      <c r="L885" s="120"/>
      <c r="M885" s="7"/>
      <c r="N885" s="7"/>
      <c r="O885" s="120"/>
      <c r="P885" s="7"/>
      <c r="Q885" s="7"/>
      <c r="R885" s="120"/>
      <c r="S885" s="7"/>
      <c r="T885" s="7"/>
      <c r="U885" s="7"/>
      <c r="V885" s="7"/>
      <c r="W885" s="8"/>
      <c r="X885" s="7"/>
      <c r="Y885" s="43"/>
      <c r="Z885" s="43"/>
    </row>
    <row r="886" ht="15.75" customHeight="1">
      <c r="A886" s="12"/>
      <c r="B886" s="119"/>
      <c r="C886" s="119"/>
      <c r="D886" s="7"/>
      <c r="E886" s="7"/>
      <c r="F886" s="120"/>
      <c r="G886" s="7"/>
      <c r="H886" s="7"/>
      <c r="I886" s="120"/>
      <c r="J886" s="7"/>
      <c r="K886" s="7"/>
      <c r="L886" s="120"/>
      <c r="M886" s="7"/>
      <c r="N886" s="7"/>
      <c r="O886" s="120"/>
      <c r="P886" s="7"/>
      <c r="Q886" s="7"/>
      <c r="R886" s="120"/>
      <c r="S886" s="7"/>
      <c r="T886" s="7"/>
      <c r="U886" s="7"/>
      <c r="V886" s="7"/>
      <c r="W886" s="8"/>
      <c r="X886" s="7"/>
      <c r="Y886" s="43"/>
      <c r="Z886" s="43"/>
    </row>
    <row r="887" ht="15.75" customHeight="1">
      <c r="A887" s="12"/>
      <c r="B887" s="119"/>
      <c r="C887" s="119"/>
      <c r="D887" s="7"/>
      <c r="E887" s="7"/>
      <c r="F887" s="120"/>
      <c r="G887" s="7"/>
      <c r="H887" s="7"/>
      <c r="I887" s="120"/>
      <c r="J887" s="7"/>
      <c r="K887" s="7"/>
      <c r="L887" s="120"/>
      <c r="M887" s="7"/>
      <c r="N887" s="7"/>
      <c r="O887" s="120"/>
      <c r="P887" s="7"/>
      <c r="Q887" s="7"/>
      <c r="R887" s="120"/>
      <c r="S887" s="7"/>
      <c r="T887" s="7"/>
      <c r="U887" s="7"/>
      <c r="V887" s="7"/>
      <c r="W887" s="8"/>
      <c r="X887" s="7"/>
      <c r="Y887" s="43"/>
      <c r="Z887" s="43"/>
    </row>
    <row r="888" ht="15.75" customHeight="1">
      <c r="A888" s="12"/>
      <c r="B888" s="119"/>
      <c r="C888" s="119"/>
      <c r="D888" s="7"/>
      <c r="E888" s="7"/>
      <c r="F888" s="120"/>
      <c r="G888" s="7"/>
      <c r="H888" s="7"/>
      <c r="I888" s="120"/>
      <c r="J888" s="7"/>
      <c r="K888" s="7"/>
      <c r="L888" s="120"/>
      <c r="M888" s="7"/>
      <c r="N888" s="7"/>
      <c r="O888" s="120"/>
      <c r="P888" s="7"/>
      <c r="Q888" s="7"/>
      <c r="R888" s="120"/>
      <c r="S888" s="7"/>
      <c r="T888" s="7"/>
      <c r="U888" s="7"/>
      <c r="V888" s="7"/>
      <c r="W888" s="8"/>
      <c r="X888" s="7"/>
      <c r="Y888" s="43"/>
      <c r="Z888" s="43"/>
    </row>
    <row r="889" ht="15.75" customHeight="1">
      <c r="A889" s="12"/>
      <c r="B889" s="119"/>
      <c r="C889" s="119"/>
      <c r="D889" s="7"/>
      <c r="E889" s="7"/>
      <c r="F889" s="120"/>
      <c r="G889" s="7"/>
      <c r="H889" s="7"/>
      <c r="I889" s="120"/>
      <c r="J889" s="7"/>
      <c r="K889" s="7"/>
      <c r="L889" s="120"/>
      <c r="M889" s="7"/>
      <c r="N889" s="7"/>
      <c r="O889" s="120"/>
      <c r="P889" s="7"/>
      <c r="Q889" s="7"/>
      <c r="R889" s="120"/>
      <c r="S889" s="7"/>
      <c r="T889" s="7"/>
      <c r="U889" s="7"/>
      <c r="V889" s="7"/>
      <c r="W889" s="8"/>
      <c r="X889" s="7"/>
      <c r="Y889" s="43"/>
      <c r="Z889" s="43"/>
    </row>
    <row r="890" ht="15.75" customHeight="1">
      <c r="A890" s="12"/>
      <c r="B890" s="119"/>
      <c r="C890" s="119"/>
      <c r="D890" s="7"/>
      <c r="E890" s="7"/>
      <c r="F890" s="120"/>
      <c r="G890" s="7"/>
      <c r="H890" s="7"/>
      <c r="I890" s="120"/>
      <c r="J890" s="7"/>
      <c r="K890" s="7"/>
      <c r="L890" s="120"/>
      <c r="M890" s="7"/>
      <c r="N890" s="7"/>
      <c r="O890" s="120"/>
      <c r="P890" s="7"/>
      <c r="Q890" s="7"/>
      <c r="R890" s="120"/>
      <c r="S890" s="7"/>
      <c r="T890" s="7"/>
      <c r="U890" s="7"/>
      <c r="V890" s="7"/>
      <c r="W890" s="8"/>
      <c r="X890" s="7"/>
      <c r="Y890" s="43"/>
      <c r="Z890" s="43"/>
    </row>
    <row r="891" ht="15.75" customHeight="1">
      <c r="A891" s="12"/>
      <c r="B891" s="119"/>
      <c r="C891" s="119"/>
      <c r="D891" s="7"/>
      <c r="E891" s="7"/>
      <c r="F891" s="120"/>
      <c r="G891" s="7"/>
      <c r="H891" s="7"/>
      <c r="I891" s="120"/>
      <c r="J891" s="7"/>
      <c r="K891" s="7"/>
      <c r="L891" s="120"/>
      <c r="M891" s="7"/>
      <c r="N891" s="7"/>
      <c r="O891" s="120"/>
      <c r="P891" s="7"/>
      <c r="Q891" s="7"/>
      <c r="R891" s="120"/>
      <c r="S891" s="7"/>
      <c r="T891" s="7"/>
      <c r="U891" s="7"/>
      <c r="V891" s="7"/>
      <c r="W891" s="8"/>
      <c r="X891" s="7"/>
      <c r="Y891" s="43"/>
      <c r="Z891" s="43"/>
    </row>
    <row r="892" ht="15.75" customHeight="1">
      <c r="A892" s="12"/>
      <c r="B892" s="119"/>
      <c r="C892" s="119"/>
      <c r="D892" s="7"/>
      <c r="E892" s="7"/>
      <c r="F892" s="120"/>
      <c r="G892" s="7"/>
      <c r="H892" s="7"/>
      <c r="I892" s="120"/>
      <c r="J892" s="7"/>
      <c r="K892" s="7"/>
      <c r="L892" s="120"/>
      <c r="M892" s="7"/>
      <c r="N892" s="7"/>
      <c r="O892" s="120"/>
      <c r="P892" s="7"/>
      <c r="Q892" s="7"/>
      <c r="R892" s="120"/>
      <c r="S892" s="7"/>
      <c r="T892" s="7"/>
      <c r="U892" s="7"/>
      <c r="V892" s="7"/>
      <c r="W892" s="8"/>
      <c r="X892" s="7"/>
      <c r="Y892" s="43"/>
      <c r="Z892" s="43"/>
    </row>
    <row r="893" ht="15.75" customHeight="1">
      <c r="A893" s="12"/>
      <c r="B893" s="119"/>
      <c r="C893" s="119"/>
      <c r="D893" s="7"/>
      <c r="E893" s="7"/>
      <c r="F893" s="120"/>
      <c r="G893" s="7"/>
      <c r="H893" s="7"/>
      <c r="I893" s="120"/>
      <c r="J893" s="7"/>
      <c r="K893" s="7"/>
      <c r="L893" s="120"/>
      <c r="M893" s="7"/>
      <c r="N893" s="7"/>
      <c r="O893" s="120"/>
      <c r="P893" s="7"/>
      <c r="Q893" s="7"/>
      <c r="R893" s="120"/>
      <c r="S893" s="7"/>
      <c r="T893" s="7"/>
      <c r="U893" s="7"/>
      <c r="V893" s="7"/>
      <c r="W893" s="8"/>
      <c r="X893" s="7"/>
      <c r="Y893" s="43"/>
      <c r="Z893" s="43"/>
    </row>
    <row r="894" ht="15.75" customHeight="1">
      <c r="A894" s="12"/>
      <c r="B894" s="119"/>
      <c r="C894" s="119"/>
      <c r="D894" s="7"/>
      <c r="E894" s="7"/>
      <c r="F894" s="120"/>
      <c r="G894" s="7"/>
      <c r="H894" s="7"/>
      <c r="I894" s="120"/>
      <c r="J894" s="7"/>
      <c r="K894" s="7"/>
      <c r="L894" s="120"/>
      <c r="M894" s="7"/>
      <c r="N894" s="7"/>
      <c r="O894" s="120"/>
      <c r="P894" s="7"/>
      <c r="Q894" s="7"/>
      <c r="R894" s="120"/>
      <c r="S894" s="7"/>
      <c r="T894" s="7"/>
      <c r="U894" s="7"/>
      <c r="V894" s="7"/>
      <c r="W894" s="8"/>
      <c r="X894" s="7"/>
      <c r="Y894" s="43"/>
      <c r="Z894" s="43"/>
    </row>
    <row r="895" ht="15.75" customHeight="1">
      <c r="A895" s="12"/>
      <c r="B895" s="119"/>
      <c r="C895" s="119"/>
      <c r="D895" s="7"/>
      <c r="E895" s="7"/>
      <c r="F895" s="120"/>
      <c r="G895" s="7"/>
      <c r="H895" s="7"/>
      <c r="I895" s="120"/>
      <c r="J895" s="7"/>
      <c r="K895" s="7"/>
      <c r="L895" s="120"/>
      <c r="M895" s="7"/>
      <c r="N895" s="7"/>
      <c r="O895" s="120"/>
      <c r="P895" s="7"/>
      <c r="Q895" s="7"/>
      <c r="R895" s="120"/>
      <c r="S895" s="7"/>
      <c r="T895" s="7"/>
      <c r="U895" s="7"/>
      <c r="V895" s="7"/>
      <c r="W895" s="8"/>
      <c r="X895" s="7"/>
      <c r="Y895" s="43"/>
      <c r="Z895" s="43"/>
    </row>
    <row r="896" ht="15.75" customHeight="1">
      <c r="A896" s="12"/>
      <c r="B896" s="119"/>
      <c r="C896" s="119"/>
      <c r="D896" s="7"/>
      <c r="E896" s="7"/>
      <c r="F896" s="120"/>
      <c r="G896" s="7"/>
      <c r="H896" s="7"/>
      <c r="I896" s="120"/>
      <c r="J896" s="7"/>
      <c r="K896" s="7"/>
      <c r="L896" s="120"/>
      <c r="M896" s="7"/>
      <c r="N896" s="7"/>
      <c r="O896" s="120"/>
      <c r="P896" s="7"/>
      <c r="Q896" s="7"/>
      <c r="R896" s="120"/>
      <c r="S896" s="7"/>
      <c r="T896" s="7"/>
      <c r="U896" s="7"/>
      <c r="V896" s="7"/>
      <c r="W896" s="8"/>
      <c r="X896" s="7"/>
      <c r="Y896" s="43"/>
      <c r="Z896" s="43"/>
    </row>
    <row r="897" ht="15.75" customHeight="1">
      <c r="A897" s="12"/>
      <c r="B897" s="119"/>
      <c r="C897" s="119"/>
      <c r="D897" s="7"/>
      <c r="E897" s="7"/>
      <c r="F897" s="120"/>
      <c r="G897" s="7"/>
      <c r="H897" s="7"/>
      <c r="I897" s="120"/>
      <c r="J897" s="7"/>
      <c r="K897" s="7"/>
      <c r="L897" s="120"/>
      <c r="M897" s="7"/>
      <c r="N897" s="7"/>
      <c r="O897" s="120"/>
      <c r="P897" s="7"/>
      <c r="Q897" s="7"/>
      <c r="R897" s="120"/>
      <c r="S897" s="7"/>
      <c r="T897" s="7"/>
      <c r="U897" s="7"/>
      <c r="V897" s="7"/>
      <c r="W897" s="8"/>
      <c r="X897" s="7"/>
      <c r="Y897" s="43"/>
      <c r="Z897" s="43"/>
    </row>
    <row r="898" ht="15.75" customHeight="1">
      <c r="A898" s="12"/>
      <c r="B898" s="119"/>
      <c r="C898" s="119"/>
      <c r="D898" s="7"/>
      <c r="E898" s="7"/>
      <c r="F898" s="120"/>
      <c r="G898" s="7"/>
      <c r="H898" s="7"/>
      <c r="I898" s="120"/>
      <c r="J898" s="7"/>
      <c r="K898" s="7"/>
      <c r="L898" s="120"/>
      <c r="M898" s="7"/>
      <c r="N898" s="7"/>
      <c r="O898" s="120"/>
      <c r="P898" s="7"/>
      <c r="Q898" s="7"/>
      <c r="R898" s="120"/>
      <c r="S898" s="7"/>
      <c r="T898" s="7"/>
      <c r="U898" s="7"/>
      <c r="V898" s="7"/>
      <c r="W898" s="8"/>
      <c r="X898" s="7"/>
      <c r="Y898" s="43"/>
      <c r="Z898" s="43"/>
    </row>
    <row r="899" ht="15.75" customHeight="1">
      <c r="A899" s="12"/>
      <c r="B899" s="119"/>
      <c r="C899" s="119"/>
      <c r="D899" s="7"/>
      <c r="E899" s="7"/>
      <c r="F899" s="120"/>
      <c r="G899" s="7"/>
      <c r="H899" s="7"/>
      <c r="I899" s="120"/>
      <c r="J899" s="7"/>
      <c r="K899" s="7"/>
      <c r="L899" s="120"/>
      <c r="M899" s="7"/>
      <c r="N899" s="7"/>
      <c r="O899" s="120"/>
      <c r="P899" s="7"/>
      <c r="Q899" s="7"/>
      <c r="R899" s="120"/>
      <c r="S899" s="7"/>
      <c r="T899" s="7"/>
      <c r="U899" s="7"/>
      <c r="V899" s="7"/>
      <c r="W899" s="8"/>
      <c r="X899" s="7"/>
      <c r="Y899" s="43"/>
      <c r="Z899" s="43"/>
    </row>
    <row r="900" ht="15.75" customHeight="1">
      <c r="A900" s="12"/>
      <c r="B900" s="119"/>
      <c r="C900" s="119"/>
      <c r="D900" s="7"/>
      <c r="E900" s="7"/>
      <c r="F900" s="120"/>
      <c r="G900" s="7"/>
      <c r="H900" s="7"/>
      <c r="I900" s="120"/>
      <c r="J900" s="7"/>
      <c r="K900" s="7"/>
      <c r="L900" s="120"/>
      <c r="M900" s="7"/>
      <c r="N900" s="7"/>
      <c r="O900" s="120"/>
      <c r="P900" s="7"/>
      <c r="Q900" s="7"/>
      <c r="R900" s="120"/>
      <c r="S900" s="7"/>
      <c r="T900" s="7"/>
      <c r="U900" s="7"/>
      <c r="V900" s="7"/>
      <c r="W900" s="8"/>
      <c r="X900" s="7"/>
      <c r="Y900" s="43"/>
      <c r="Z900" s="43"/>
    </row>
    <row r="901" ht="15.75" customHeight="1">
      <c r="A901" s="12"/>
      <c r="B901" s="119"/>
      <c r="C901" s="119"/>
      <c r="D901" s="7"/>
      <c r="E901" s="7"/>
      <c r="F901" s="120"/>
      <c r="G901" s="7"/>
      <c r="H901" s="7"/>
      <c r="I901" s="120"/>
      <c r="J901" s="7"/>
      <c r="K901" s="7"/>
      <c r="L901" s="120"/>
      <c r="M901" s="7"/>
      <c r="N901" s="7"/>
      <c r="O901" s="120"/>
      <c r="P901" s="7"/>
      <c r="Q901" s="7"/>
      <c r="R901" s="120"/>
      <c r="S901" s="7"/>
      <c r="T901" s="7"/>
      <c r="U901" s="7"/>
      <c r="V901" s="7"/>
      <c r="W901" s="8"/>
      <c r="X901" s="7"/>
      <c r="Y901" s="43"/>
      <c r="Z901" s="43"/>
    </row>
    <row r="902" ht="15.75" customHeight="1">
      <c r="A902" s="12"/>
      <c r="B902" s="119"/>
      <c r="C902" s="119"/>
      <c r="D902" s="7"/>
      <c r="E902" s="7"/>
      <c r="F902" s="120"/>
      <c r="G902" s="7"/>
      <c r="H902" s="7"/>
      <c r="I902" s="120"/>
      <c r="J902" s="7"/>
      <c r="K902" s="7"/>
      <c r="L902" s="120"/>
      <c r="M902" s="7"/>
      <c r="N902" s="7"/>
      <c r="O902" s="120"/>
      <c r="P902" s="7"/>
      <c r="Q902" s="7"/>
      <c r="R902" s="120"/>
      <c r="S902" s="7"/>
      <c r="T902" s="7"/>
      <c r="U902" s="7"/>
      <c r="V902" s="7"/>
      <c r="W902" s="8"/>
      <c r="X902" s="7"/>
      <c r="Y902" s="43"/>
      <c r="Z902" s="43"/>
    </row>
    <row r="903" ht="15.75" customHeight="1">
      <c r="A903" s="12"/>
      <c r="B903" s="119"/>
      <c r="C903" s="119"/>
      <c r="D903" s="7"/>
      <c r="E903" s="7"/>
      <c r="F903" s="120"/>
      <c r="G903" s="7"/>
      <c r="H903" s="7"/>
      <c r="I903" s="120"/>
      <c r="J903" s="7"/>
      <c r="K903" s="7"/>
      <c r="L903" s="120"/>
      <c r="M903" s="7"/>
      <c r="N903" s="7"/>
      <c r="O903" s="120"/>
      <c r="P903" s="7"/>
      <c r="Q903" s="7"/>
      <c r="R903" s="120"/>
      <c r="S903" s="7"/>
      <c r="T903" s="7"/>
      <c r="U903" s="7"/>
      <c r="V903" s="7"/>
      <c r="W903" s="8"/>
      <c r="X903" s="7"/>
      <c r="Y903" s="43"/>
      <c r="Z903" s="43"/>
    </row>
    <row r="904" ht="15.75" customHeight="1">
      <c r="A904" s="12"/>
      <c r="B904" s="119"/>
      <c r="C904" s="119"/>
      <c r="D904" s="7"/>
      <c r="E904" s="7"/>
      <c r="F904" s="120"/>
      <c r="G904" s="7"/>
      <c r="H904" s="7"/>
      <c r="I904" s="120"/>
      <c r="J904" s="7"/>
      <c r="K904" s="7"/>
      <c r="L904" s="120"/>
      <c r="M904" s="7"/>
      <c r="N904" s="7"/>
      <c r="O904" s="120"/>
      <c r="P904" s="7"/>
      <c r="Q904" s="7"/>
      <c r="R904" s="120"/>
      <c r="S904" s="7"/>
      <c r="T904" s="7"/>
      <c r="U904" s="7"/>
      <c r="V904" s="7"/>
      <c r="W904" s="8"/>
      <c r="X904" s="7"/>
      <c r="Y904" s="43"/>
      <c r="Z904" s="43"/>
    </row>
    <row r="905" ht="15.75" customHeight="1">
      <c r="A905" s="12"/>
      <c r="B905" s="119"/>
      <c r="C905" s="119"/>
      <c r="D905" s="7"/>
      <c r="E905" s="7"/>
      <c r="F905" s="120"/>
      <c r="G905" s="7"/>
      <c r="H905" s="7"/>
      <c r="I905" s="120"/>
      <c r="J905" s="7"/>
      <c r="K905" s="7"/>
      <c r="L905" s="120"/>
      <c r="M905" s="7"/>
      <c r="N905" s="7"/>
      <c r="O905" s="120"/>
      <c r="P905" s="7"/>
      <c r="Q905" s="7"/>
      <c r="R905" s="120"/>
      <c r="S905" s="7"/>
      <c r="T905" s="7"/>
      <c r="U905" s="7"/>
      <c r="V905" s="7"/>
      <c r="W905" s="8"/>
      <c r="X905" s="7"/>
      <c r="Y905" s="43"/>
      <c r="Z905" s="43"/>
    </row>
    <row r="906" ht="15.75" customHeight="1">
      <c r="A906" s="12"/>
      <c r="B906" s="119"/>
      <c r="C906" s="119"/>
      <c r="D906" s="7"/>
      <c r="E906" s="7"/>
      <c r="F906" s="120"/>
      <c r="G906" s="7"/>
      <c r="H906" s="7"/>
      <c r="I906" s="120"/>
      <c r="J906" s="7"/>
      <c r="K906" s="7"/>
      <c r="L906" s="120"/>
      <c r="M906" s="7"/>
      <c r="N906" s="7"/>
      <c r="O906" s="120"/>
      <c r="P906" s="7"/>
      <c r="Q906" s="7"/>
      <c r="R906" s="120"/>
      <c r="S906" s="7"/>
      <c r="T906" s="7"/>
      <c r="U906" s="7"/>
      <c r="V906" s="7"/>
      <c r="W906" s="8"/>
      <c r="X906" s="7"/>
      <c r="Y906" s="43"/>
      <c r="Z906" s="43"/>
    </row>
    <row r="907" ht="15.75" customHeight="1">
      <c r="A907" s="12"/>
      <c r="B907" s="119"/>
      <c r="C907" s="119"/>
      <c r="D907" s="7"/>
      <c r="E907" s="7"/>
      <c r="F907" s="120"/>
      <c r="G907" s="7"/>
      <c r="H907" s="7"/>
      <c r="I907" s="120"/>
      <c r="J907" s="7"/>
      <c r="K907" s="7"/>
      <c r="L907" s="120"/>
      <c r="M907" s="7"/>
      <c r="N907" s="7"/>
      <c r="O907" s="120"/>
      <c r="P907" s="7"/>
      <c r="Q907" s="7"/>
      <c r="R907" s="120"/>
      <c r="S907" s="7"/>
      <c r="T907" s="7"/>
      <c r="U907" s="7"/>
      <c r="V907" s="7"/>
      <c r="W907" s="8"/>
      <c r="X907" s="7"/>
      <c r="Y907" s="43"/>
      <c r="Z907" s="43"/>
    </row>
    <row r="908" ht="15.75" customHeight="1">
      <c r="A908" s="12"/>
      <c r="B908" s="119"/>
      <c r="C908" s="119"/>
      <c r="D908" s="7"/>
      <c r="E908" s="7"/>
      <c r="F908" s="120"/>
      <c r="G908" s="7"/>
      <c r="H908" s="7"/>
      <c r="I908" s="120"/>
      <c r="J908" s="7"/>
      <c r="K908" s="7"/>
      <c r="L908" s="120"/>
      <c r="M908" s="7"/>
      <c r="N908" s="7"/>
      <c r="O908" s="120"/>
      <c r="P908" s="7"/>
      <c r="Q908" s="7"/>
      <c r="R908" s="120"/>
      <c r="S908" s="7"/>
      <c r="T908" s="7"/>
      <c r="U908" s="7"/>
      <c r="V908" s="7"/>
      <c r="W908" s="8"/>
      <c r="X908" s="7"/>
      <c r="Y908" s="43"/>
      <c r="Z908" s="43"/>
    </row>
    <row r="909" ht="15.75" customHeight="1">
      <c r="A909" s="12"/>
      <c r="B909" s="119"/>
      <c r="C909" s="119"/>
      <c r="D909" s="7"/>
      <c r="E909" s="7"/>
      <c r="F909" s="120"/>
      <c r="G909" s="7"/>
      <c r="H909" s="7"/>
      <c r="I909" s="120"/>
      <c r="J909" s="7"/>
      <c r="K909" s="7"/>
      <c r="L909" s="120"/>
      <c r="M909" s="7"/>
      <c r="N909" s="7"/>
      <c r="O909" s="120"/>
      <c r="P909" s="7"/>
      <c r="Q909" s="7"/>
      <c r="R909" s="120"/>
      <c r="S909" s="7"/>
      <c r="T909" s="7"/>
      <c r="U909" s="7"/>
      <c r="V909" s="7"/>
      <c r="W909" s="8"/>
      <c r="X909" s="7"/>
      <c r="Y909" s="43"/>
      <c r="Z909" s="43"/>
    </row>
    <row r="910" ht="15.75" customHeight="1">
      <c r="A910" s="12"/>
      <c r="B910" s="119"/>
      <c r="C910" s="119"/>
      <c r="D910" s="7"/>
      <c r="E910" s="7"/>
      <c r="F910" s="120"/>
      <c r="G910" s="7"/>
      <c r="H910" s="7"/>
      <c r="I910" s="120"/>
      <c r="J910" s="7"/>
      <c r="K910" s="7"/>
      <c r="L910" s="120"/>
      <c r="M910" s="7"/>
      <c r="N910" s="7"/>
      <c r="O910" s="120"/>
      <c r="P910" s="7"/>
      <c r="Q910" s="7"/>
      <c r="R910" s="120"/>
      <c r="S910" s="7"/>
      <c r="T910" s="7"/>
      <c r="U910" s="7"/>
      <c r="V910" s="7"/>
      <c r="W910" s="8"/>
      <c r="X910" s="7"/>
      <c r="Y910" s="43"/>
      <c r="Z910" s="43"/>
    </row>
    <row r="911" ht="15.75" customHeight="1">
      <c r="A911" s="12"/>
      <c r="B911" s="119"/>
      <c r="C911" s="119"/>
      <c r="D911" s="7"/>
      <c r="E911" s="7"/>
      <c r="F911" s="120"/>
      <c r="G911" s="7"/>
      <c r="H911" s="7"/>
      <c r="I911" s="120"/>
      <c r="J911" s="7"/>
      <c r="K911" s="7"/>
      <c r="L911" s="120"/>
      <c r="M911" s="7"/>
      <c r="N911" s="7"/>
      <c r="O911" s="120"/>
      <c r="P911" s="7"/>
      <c r="Q911" s="7"/>
      <c r="R911" s="120"/>
      <c r="S911" s="7"/>
      <c r="T911" s="7"/>
      <c r="U911" s="7"/>
      <c r="V911" s="7"/>
      <c r="W911" s="8"/>
      <c r="X911" s="7"/>
      <c r="Y911" s="43"/>
      <c r="Z911" s="43"/>
    </row>
    <row r="912" ht="15.75" customHeight="1">
      <c r="A912" s="12"/>
      <c r="B912" s="119"/>
      <c r="C912" s="119"/>
      <c r="D912" s="7"/>
      <c r="E912" s="7"/>
      <c r="F912" s="120"/>
      <c r="G912" s="7"/>
      <c r="H912" s="7"/>
      <c r="I912" s="120"/>
      <c r="J912" s="7"/>
      <c r="K912" s="7"/>
      <c r="L912" s="120"/>
      <c r="M912" s="7"/>
      <c r="N912" s="7"/>
      <c r="O912" s="120"/>
      <c r="P912" s="7"/>
      <c r="Q912" s="7"/>
      <c r="R912" s="120"/>
      <c r="S912" s="7"/>
      <c r="T912" s="7"/>
      <c r="U912" s="7"/>
      <c r="V912" s="7"/>
      <c r="W912" s="8"/>
      <c r="X912" s="7"/>
      <c r="Y912" s="43"/>
      <c r="Z912" s="43"/>
    </row>
    <row r="913" ht="15.75" customHeight="1">
      <c r="A913" s="12"/>
      <c r="B913" s="119"/>
      <c r="C913" s="119"/>
      <c r="D913" s="7"/>
      <c r="E913" s="7"/>
      <c r="F913" s="120"/>
      <c r="G913" s="7"/>
      <c r="H913" s="7"/>
      <c r="I913" s="120"/>
      <c r="J913" s="7"/>
      <c r="K913" s="7"/>
      <c r="L913" s="120"/>
      <c r="M913" s="7"/>
      <c r="N913" s="7"/>
      <c r="O913" s="120"/>
      <c r="P913" s="7"/>
      <c r="Q913" s="7"/>
      <c r="R913" s="120"/>
      <c r="S913" s="7"/>
      <c r="T913" s="7"/>
      <c r="U913" s="7"/>
      <c r="V913" s="7"/>
      <c r="W913" s="8"/>
      <c r="X913" s="7"/>
      <c r="Y913" s="43"/>
      <c r="Z913" s="43"/>
    </row>
    <row r="914" ht="15.75" customHeight="1">
      <c r="A914" s="12"/>
      <c r="B914" s="119"/>
      <c r="C914" s="119"/>
      <c r="D914" s="7"/>
      <c r="E914" s="7"/>
      <c r="F914" s="120"/>
      <c r="G914" s="7"/>
      <c r="H914" s="7"/>
      <c r="I914" s="120"/>
      <c r="J914" s="7"/>
      <c r="K914" s="7"/>
      <c r="L914" s="120"/>
      <c r="M914" s="7"/>
      <c r="N914" s="7"/>
      <c r="O914" s="120"/>
      <c r="P914" s="7"/>
      <c r="Q914" s="7"/>
      <c r="R914" s="120"/>
      <c r="S914" s="7"/>
      <c r="T914" s="7"/>
      <c r="U914" s="7"/>
      <c r="V914" s="7"/>
      <c r="W914" s="8"/>
      <c r="X914" s="7"/>
      <c r="Y914" s="43"/>
      <c r="Z914" s="43"/>
    </row>
    <row r="915" ht="15.75" customHeight="1">
      <c r="A915" s="12"/>
      <c r="B915" s="119"/>
      <c r="C915" s="119"/>
      <c r="D915" s="7"/>
      <c r="E915" s="7"/>
      <c r="F915" s="120"/>
      <c r="G915" s="7"/>
      <c r="H915" s="7"/>
      <c r="I915" s="120"/>
      <c r="J915" s="7"/>
      <c r="K915" s="7"/>
      <c r="L915" s="120"/>
      <c r="M915" s="7"/>
      <c r="N915" s="7"/>
      <c r="O915" s="120"/>
      <c r="P915" s="7"/>
      <c r="Q915" s="7"/>
      <c r="R915" s="120"/>
      <c r="S915" s="7"/>
      <c r="T915" s="7"/>
      <c r="U915" s="7"/>
      <c r="V915" s="7"/>
      <c r="W915" s="8"/>
      <c r="X915" s="7"/>
      <c r="Y915" s="43"/>
      <c r="Z915" s="43"/>
    </row>
    <row r="916" ht="15.75" customHeight="1">
      <c r="A916" s="12"/>
      <c r="B916" s="119"/>
      <c r="C916" s="119"/>
      <c r="D916" s="7"/>
      <c r="E916" s="7"/>
      <c r="F916" s="120"/>
      <c r="G916" s="7"/>
      <c r="H916" s="7"/>
      <c r="I916" s="120"/>
      <c r="J916" s="7"/>
      <c r="K916" s="7"/>
      <c r="L916" s="120"/>
      <c r="M916" s="7"/>
      <c r="N916" s="7"/>
      <c r="O916" s="120"/>
      <c r="P916" s="7"/>
      <c r="Q916" s="7"/>
      <c r="R916" s="120"/>
      <c r="S916" s="7"/>
      <c r="T916" s="7"/>
      <c r="U916" s="7"/>
      <c r="V916" s="7"/>
      <c r="W916" s="8"/>
      <c r="X916" s="7"/>
      <c r="Y916" s="43"/>
      <c r="Z916" s="43"/>
    </row>
    <row r="917" ht="15.75" customHeight="1">
      <c r="A917" s="12"/>
      <c r="B917" s="119"/>
      <c r="C917" s="119"/>
      <c r="D917" s="7"/>
      <c r="E917" s="7"/>
      <c r="F917" s="120"/>
      <c r="G917" s="7"/>
      <c r="H917" s="7"/>
      <c r="I917" s="120"/>
      <c r="J917" s="7"/>
      <c r="K917" s="7"/>
      <c r="L917" s="120"/>
      <c r="M917" s="7"/>
      <c r="N917" s="7"/>
      <c r="O917" s="120"/>
      <c r="P917" s="7"/>
      <c r="Q917" s="7"/>
      <c r="R917" s="120"/>
      <c r="S917" s="7"/>
      <c r="T917" s="7"/>
      <c r="U917" s="7"/>
      <c r="V917" s="7"/>
      <c r="W917" s="8"/>
      <c r="X917" s="7"/>
      <c r="Y917" s="43"/>
      <c r="Z917" s="43"/>
    </row>
    <row r="918" ht="15.75" customHeight="1">
      <c r="A918" s="12"/>
      <c r="B918" s="119"/>
      <c r="C918" s="119"/>
      <c r="D918" s="7"/>
      <c r="E918" s="7"/>
      <c r="F918" s="120"/>
      <c r="G918" s="7"/>
      <c r="H918" s="7"/>
      <c r="I918" s="120"/>
      <c r="J918" s="7"/>
      <c r="K918" s="7"/>
      <c r="L918" s="120"/>
      <c r="M918" s="7"/>
      <c r="N918" s="7"/>
      <c r="O918" s="120"/>
      <c r="P918" s="7"/>
      <c r="Q918" s="7"/>
      <c r="R918" s="120"/>
      <c r="S918" s="7"/>
      <c r="T918" s="7"/>
      <c r="U918" s="7"/>
      <c r="V918" s="7"/>
      <c r="W918" s="8"/>
      <c r="X918" s="7"/>
      <c r="Y918" s="43"/>
      <c r="Z918" s="43"/>
    </row>
    <row r="919" ht="15.75" customHeight="1">
      <c r="A919" s="12"/>
      <c r="B919" s="119"/>
      <c r="C919" s="119"/>
      <c r="D919" s="7"/>
      <c r="E919" s="7"/>
      <c r="F919" s="120"/>
      <c r="G919" s="7"/>
      <c r="H919" s="7"/>
      <c r="I919" s="120"/>
      <c r="J919" s="7"/>
      <c r="K919" s="7"/>
      <c r="L919" s="120"/>
      <c r="M919" s="7"/>
      <c r="N919" s="7"/>
      <c r="O919" s="120"/>
      <c r="P919" s="7"/>
      <c r="Q919" s="7"/>
      <c r="R919" s="120"/>
      <c r="S919" s="7"/>
      <c r="T919" s="7"/>
      <c r="U919" s="7"/>
      <c r="V919" s="7"/>
      <c r="W919" s="8"/>
      <c r="X919" s="7"/>
      <c r="Y919" s="43"/>
      <c r="Z919" s="43"/>
    </row>
    <row r="920" ht="15.75" customHeight="1">
      <c r="A920" s="12"/>
      <c r="B920" s="119"/>
      <c r="C920" s="119"/>
      <c r="D920" s="7"/>
      <c r="E920" s="7"/>
      <c r="F920" s="120"/>
      <c r="G920" s="7"/>
      <c r="H920" s="7"/>
      <c r="I920" s="120"/>
      <c r="J920" s="7"/>
      <c r="K920" s="7"/>
      <c r="L920" s="120"/>
      <c r="M920" s="7"/>
      <c r="N920" s="7"/>
      <c r="O920" s="120"/>
      <c r="P920" s="7"/>
      <c r="Q920" s="7"/>
      <c r="R920" s="120"/>
      <c r="S920" s="7"/>
      <c r="T920" s="7"/>
      <c r="U920" s="7"/>
      <c r="V920" s="7"/>
      <c r="W920" s="8"/>
      <c r="X920" s="7"/>
      <c r="Y920" s="43"/>
      <c r="Z920" s="43"/>
    </row>
    <row r="921" ht="15.75" customHeight="1">
      <c r="A921" s="12"/>
      <c r="B921" s="119"/>
      <c r="C921" s="119"/>
      <c r="D921" s="7"/>
      <c r="E921" s="7"/>
      <c r="F921" s="120"/>
      <c r="G921" s="7"/>
      <c r="H921" s="7"/>
      <c r="I921" s="120"/>
      <c r="J921" s="7"/>
      <c r="K921" s="7"/>
      <c r="L921" s="120"/>
      <c r="M921" s="7"/>
      <c r="N921" s="7"/>
      <c r="O921" s="120"/>
      <c r="P921" s="7"/>
      <c r="Q921" s="7"/>
      <c r="R921" s="120"/>
      <c r="S921" s="7"/>
      <c r="T921" s="7"/>
      <c r="U921" s="7"/>
      <c r="V921" s="7"/>
      <c r="W921" s="8"/>
      <c r="X921" s="7"/>
      <c r="Y921" s="43"/>
      <c r="Z921" s="43"/>
    </row>
    <row r="922" ht="15.75" customHeight="1">
      <c r="A922" s="12"/>
      <c r="B922" s="119"/>
      <c r="C922" s="119"/>
      <c r="D922" s="7"/>
      <c r="E922" s="7"/>
      <c r="F922" s="120"/>
      <c r="G922" s="7"/>
      <c r="H922" s="7"/>
      <c r="I922" s="120"/>
      <c r="J922" s="7"/>
      <c r="K922" s="7"/>
      <c r="L922" s="120"/>
      <c r="M922" s="7"/>
      <c r="N922" s="7"/>
      <c r="O922" s="120"/>
      <c r="P922" s="7"/>
      <c r="Q922" s="7"/>
      <c r="R922" s="120"/>
      <c r="S922" s="7"/>
      <c r="T922" s="7"/>
      <c r="U922" s="7"/>
      <c r="V922" s="7"/>
      <c r="W922" s="8"/>
      <c r="X922" s="7"/>
      <c r="Y922" s="43"/>
      <c r="Z922" s="43"/>
    </row>
    <row r="923" ht="15.75" customHeight="1">
      <c r="A923" s="12"/>
      <c r="B923" s="119"/>
      <c r="C923" s="119"/>
      <c r="D923" s="7"/>
      <c r="E923" s="7"/>
      <c r="F923" s="120"/>
      <c r="G923" s="7"/>
      <c r="H923" s="7"/>
      <c r="I923" s="120"/>
      <c r="J923" s="7"/>
      <c r="K923" s="7"/>
      <c r="L923" s="120"/>
      <c r="M923" s="7"/>
      <c r="N923" s="7"/>
      <c r="O923" s="120"/>
      <c r="P923" s="7"/>
      <c r="Q923" s="7"/>
      <c r="R923" s="120"/>
      <c r="S923" s="7"/>
      <c r="T923" s="7"/>
      <c r="U923" s="7"/>
      <c r="V923" s="7"/>
      <c r="W923" s="8"/>
      <c r="X923" s="7"/>
      <c r="Y923" s="43"/>
      <c r="Z923" s="43"/>
    </row>
    <row r="924" ht="15.75" customHeight="1">
      <c r="A924" s="12"/>
      <c r="B924" s="119"/>
      <c r="C924" s="119"/>
      <c r="D924" s="7"/>
      <c r="E924" s="7"/>
      <c r="F924" s="120"/>
      <c r="G924" s="7"/>
      <c r="H924" s="7"/>
      <c r="I924" s="120"/>
      <c r="J924" s="7"/>
      <c r="K924" s="7"/>
      <c r="L924" s="120"/>
      <c r="M924" s="7"/>
      <c r="N924" s="7"/>
      <c r="O924" s="120"/>
      <c r="P924" s="7"/>
      <c r="Q924" s="7"/>
      <c r="R924" s="120"/>
      <c r="S924" s="7"/>
      <c r="T924" s="7"/>
      <c r="U924" s="7"/>
      <c r="V924" s="7"/>
      <c r="W924" s="8"/>
      <c r="X924" s="7"/>
      <c r="Y924" s="43"/>
      <c r="Z924" s="43"/>
    </row>
    <row r="925" ht="15.75" customHeight="1">
      <c r="A925" s="12"/>
      <c r="B925" s="119"/>
      <c r="C925" s="119"/>
      <c r="D925" s="7"/>
      <c r="E925" s="7"/>
      <c r="F925" s="120"/>
      <c r="G925" s="7"/>
      <c r="H925" s="7"/>
      <c r="I925" s="120"/>
      <c r="J925" s="7"/>
      <c r="K925" s="7"/>
      <c r="L925" s="120"/>
      <c r="M925" s="7"/>
      <c r="N925" s="7"/>
      <c r="O925" s="120"/>
      <c r="P925" s="7"/>
      <c r="Q925" s="7"/>
      <c r="R925" s="120"/>
      <c r="S925" s="7"/>
      <c r="T925" s="7"/>
      <c r="U925" s="7"/>
      <c r="V925" s="7"/>
      <c r="W925" s="8"/>
      <c r="X925" s="7"/>
      <c r="Y925" s="43"/>
      <c r="Z925" s="43"/>
    </row>
    <row r="926" ht="15.75" customHeight="1">
      <c r="A926" s="12"/>
      <c r="B926" s="119"/>
      <c r="C926" s="119"/>
      <c r="D926" s="7"/>
      <c r="E926" s="7"/>
      <c r="F926" s="120"/>
      <c r="G926" s="7"/>
      <c r="H926" s="7"/>
      <c r="I926" s="120"/>
      <c r="J926" s="7"/>
      <c r="K926" s="7"/>
      <c r="L926" s="120"/>
      <c r="M926" s="7"/>
      <c r="N926" s="7"/>
      <c r="O926" s="120"/>
      <c r="P926" s="7"/>
      <c r="Q926" s="7"/>
      <c r="R926" s="120"/>
      <c r="S926" s="7"/>
      <c r="T926" s="7"/>
      <c r="U926" s="7"/>
      <c r="V926" s="7"/>
      <c r="W926" s="8"/>
      <c r="X926" s="7"/>
      <c r="Y926" s="43"/>
      <c r="Z926" s="43"/>
    </row>
    <row r="927" ht="15.75" customHeight="1">
      <c r="A927" s="12"/>
      <c r="B927" s="119"/>
      <c r="C927" s="119"/>
      <c r="D927" s="7"/>
      <c r="E927" s="7"/>
      <c r="F927" s="120"/>
      <c r="G927" s="7"/>
      <c r="H927" s="7"/>
      <c r="I927" s="120"/>
      <c r="J927" s="7"/>
      <c r="K927" s="7"/>
      <c r="L927" s="120"/>
      <c r="M927" s="7"/>
      <c r="N927" s="7"/>
      <c r="O927" s="120"/>
      <c r="P927" s="7"/>
      <c r="Q927" s="7"/>
      <c r="R927" s="120"/>
      <c r="S927" s="7"/>
      <c r="T927" s="7"/>
      <c r="U927" s="7"/>
      <c r="V927" s="7"/>
      <c r="W927" s="8"/>
      <c r="X927" s="7"/>
      <c r="Y927" s="43"/>
      <c r="Z927" s="43"/>
    </row>
    <row r="928" ht="15.75" customHeight="1">
      <c r="A928" s="12"/>
      <c r="B928" s="119"/>
      <c r="C928" s="119"/>
      <c r="D928" s="7"/>
      <c r="E928" s="7"/>
      <c r="F928" s="120"/>
      <c r="G928" s="7"/>
      <c r="H928" s="7"/>
      <c r="I928" s="120"/>
      <c r="J928" s="7"/>
      <c r="K928" s="7"/>
      <c r="L928" s="120"/>
      <c r="M928" s="7"/>
      <c r="N928" s="7"/>
      <c r="O928" s="120"/>
      <c r="P928" s="7"/>
      <c r="Q928" s="7"/>
      <c r="R928" s="120"/>
      <c r="S928" s="7"/>
      <c r="T928" s="7"/>
      <c r="U928" s="7"/>
      <c r="V928" s="7"/>
      <c r="W928" s="8"/>
      <c r="X928" s="7"/>
      <c r="Y928" s="43"/>
      <c r="Z928" s="43"/>
    </row>
    <row r="929" ht="15.75" customHeight="1">
      <c r="A929" s="12"/>
      <c r="B929" s="119"/>
      <c r="C929" s="119"/>
      <c r="D929" s="7"/>
      <c r="E929" s="7"/>
      <c r="F929" s="120"/>
      <c r="G929" s="7"/>
      <c r="H929" s="7"/>
      <c r="I929" s="120"/>
      <c r="J929" s="7"/>
      <c r="K929" s="7"/>
      <c r="L929" s="120"/>
      <c r="M929" s="7"/>
      <c r="N929" s="7"/>
      <c r="O929" s="120"/>
      <c r="P929" s="7"/>
      <c r="Q929" s="7"/>
      <c r="R929" s="120"/>
      <c r="S929" s="7"/>
      <c r="T929" s="7"/>
      <c r="U929" s="7"/>
      <c r="V929" s="7"/>
      <c r="W929" s="8"/>
      <c r="X929" s="7"/>
      <c r="Y929" s="43"/>
      <c r="Z929" s="43"/>
    </row>
    <row r="930" ht="15.75" customHeight="1">
      <c r="A930" s="12"/>
      <c r="B930" s="119"/>
      <c r="C930" s="119"/>
      <c r="D930" s="7"/>
      <c r="E930" s="7"/>
      <c r="F930" s="120"/>
      <c r="G930" s="7"/>
      <c r="H930" s="7"/>
      <c r="I930" s="120"/>
      <c r="J930" s="7"/>
      <c r="K930" s="7"/>
      <c r="L930" s="120"/>
      <c r="M930" s="7"/>
      <c r="N930" s="7"/>
      <c r="O930" s="120"/>
      <c r="P930" s="7"/>
      <c r="Q930" s="7"/>
      <c r="R930" s="120"/>
      <c r="S930" s="7"/>
      <c r="T930" s="7"/>
      <c r="U930" s="7"/>
      <c r="V930" s="7"/>
      <c r="W930" s="8"/>
      <c r="X930" s="7"/>
      <c r="Y930" s="43"/>
      <c r="Z930" s="43"/>
    </row>
    <row r="931" ht="15.75" customHeight="1">
      <c r="A931" s="12"/>
      <c r="B931" s="119"/>
      <c r="C931" s="119"/>
      <c r="D931" s="7"/>
      <c r="E931" s="7"/>
      <c r="F931" s="120"/>
      <c r="G931" s="7"/>
      <c r="H931" s="7"/>
      <c r="I931" s="120"/>
      <c r="J931" s="7"/>
      <c r="K931" s="7"/>
      <c r="L931" s="120"/>
      <c r="M931" s="7"/>
      <c r="N931" s="7"/>
      <c r="O931" s="120"/>
      <c r="P931" s="7"/>
      <c r="Q931" s="7"/>
      <c r="R931" s="120"/>
      <c r="S931" s="7"/>
      <c r="T931" s="7"/>
      <c r="U931" s="7"/>
      <c r="V931" s="7"/>
      <c r="W931" s="8"/>
      <c r="X931" s="7"/>
      <c r="Y931" s="43"/>
      <c r="Z931" s="43"/>
    </row>
    <row r="932" ht="15.75" customHeight="1">
      <c r="A932" s="12"/>
      <c r="B932" s="119"/>
      <c r="C932" s="119"/>
      <c r="D932" s="7"/>
      <c r="E932" s="7"/>
      <c r="F932" s="120"/>
      <c r="G932" s="7"/>
      <c r="H932" s="7"/>
      <c r="I932" s="120"/>
      <c r="J932" s="7"/>
      <c r="K932" s="7"/>
      <c r="L932" s="120"/>
      <c r="M932" s="7"/>
      <c r="N932" s="7"/>
      <c r="O932" s="120"/>
      <c r="P932" s="7"/>
      <c r="Q932" s="7"/>
      <c r="R932" s="120"/>
      <c r="S932" s="7"/>
      <c r="T932" s="7"/>
      <c r="U932" s="7"/>
      <c r="V932" s="7"/>
      <c r="W932" s="8"/>
      <c r="X932" s="7"/>
      <c r="Y932" s="43"/>
      <c r="Z932" s="43"/>
    </row>
    <row r="933" ht="15.75" customHeight="1">
      <c r="A933" s="12"/>
      <c r="B933" s="119"/>
      <c r="C933" s="119"/>
      <c r="D933" s="7"/>
      <c r="E933" s="7"/>
      <c r="F933" s="120"/>
      <c r="G933" s="7"/>
      <c r="H933" s="7"/>
      <c r="I933" s="120"/>
      <c r="J933" s="7"/>
      <c r="K933" s="7"/>
      <c r="L933" s="120"/>
      <c r="M933" s="7"/>
      <c r="N933" s="7"/>
      <c r="O933" s="120"/>
      <c r="P933" s="7"/>
      <c r="Q933" s="7"/>
      <c r="R933" s="120"/>
      <c r="S933" s="7"/>
      <c r="T933" s="7"/>
      <c r="U933" s="7"/>
      <c r="V933" s="7"/>
      <c r="W933" s="8"/>
      <c r="X933" s="7"/>
      <c r="Y933" s="43"/>
      <c r="Z933" s="43"/>
    </row>
    <row r="934" ht="15.75" customHeight="1">
      <c r="A934" s="12"/>
      <c r="B934" s="119"/>
      <c r="C934" s="119"/>
      <c r="D934" s="7"/>
      <c r="E934" s="7"/>
      <c r="F934" s="120"/>
      <c r="G934" s="7"/>
      <c r="H934" s="7"/>
      <c r="I934" s="120"/>
      <c r="J934" s="7"/>
      <c r="K934" s="7"/>
      <c r="L934" s="120"/>
      <c r="M934" s="7"/>
      <c r="N934" s="7"/>
      <c r="O934" s="120"/>
      <c r="P934" s="7"/>
      <c r="Q934" s="7"/>
      <c r="R934" s="120"/>
      <c r="S934" s="7"/>
      <c r="T934" s="7"/>
      <c r="U934" s="7"/>
      <c r="V934" s="7"/>
      <c r="W934" s="8"/>
      <c r="X934" s="7"/>
      <c r="Y934" s="43"/>
      <c r="Z934" s="43"/>
    </row>
    <row r="935" ht="15.75" customHeight="1">
      <c r="A935" s="12"/>
      <c r="B935" s="119"/>
      <c r="C935" s="119"/>
      <c r="D935" s="7"/>
      <c r="E935" s="7"/>
      <c r="F935" s="120"/>
      <c r="G935" s="7"/>
      <c r="H935" s="7"/>
      <c r="I935" s="120"/>
      <c r="J935" s="7"/>
      <c r="K935" s="7"/>
      <c r="L935" s="120"/>
      <c r="M935" s="7"/>
      <c r="N935" s="7"/>
      <c r="O935" s="120"/>
      <c r="P935" s="7"/>
      <c r="Q935" s="7"/>
      <c r="R935" s="120"/>
      <c r="S935" s="7"/>
      <c r="T935" s="7"/>
      <c r="U935" s="7"/>
      <c r="V935" s="7"/>
      <c r="W935" s="8"/>
      <c r="X935" s="7"/>
      <c r="Y935" s="43"/>
      <c r="Z935" s="43"/>
    </row>
    <row r="936" ht="15.75" customHeight="1">
      <c r="A936" s="12"/>
      <c r="B936" s="119"/>
      <c r="C936" s="119"/>
      <c r="D936" s="7"/>
      <c r="E936" s="7"/>
      <c r="F936" s="120"/>
      <c r="G936" s="7"/>
      <c r="H936" s="7"/>
      <c r="I936" s="120"/>
      <c r="J936" s="7"/>
      <c r="K936" s="7"/>
      <c r="L936" s="120"/>
      <c r="M936" s="7"/>
      <c r="N936" s="7"/>
      <c r="O936" s="120"/>
      <c r="P936" s="7"/>
      <c r="Q936" s="7"/>
      <c r="R936" s="120"/>
      <c r="S936" s="7"/>
      <c r="T936" s="7"/>
      <c r="U936" s="7"/>
      <c r="V936" s="7"/>
      <c r="W936" s="8"/>
      <c r="X936" s="7"/>
      <c r="Y936" s="43"/>
      <c r="Z936" s="43"/>
    </row>
    <row r="937" ht="15.75" customHeight="1">
      <c r="A937" s="12"/>
      <c r="B937" s="119"/>
      <c r="C937" s="119"/>
      <c r="D937" s="7"/>
      <c r="E937" s="7"/>
      <c r="F937" s="120"/>
      <c r="G937" s="7"/>
      <c r="H937" s="7"/>
      <c r="I937" s="120"/>
      <c r="J937" s="7"/>
      <c r="K937" s="7"/>
      <c r="L937" s="120"/>
      <c r="M937" s="7"/>
      <c r="N937" s="7"/>
      <c r="O937" s="120"/>
      <c r="P937" s="7"/>
      <c r="Q937" s="7"/>
      <c r="R937" s="120"/>
      <c r="S937" s="7"/>
      <c r="T937" s="7"/>
      <c r="U937" s="7"/>
      <c r="V937" s="7"/>
      <c r="W937" s="8"/>
      <c r="X937" s="7"/>
      <c r="Y937" s="43"/>
      <c r="Z937" s="43"/>
    </row>
    <row r="938" ht="15.75" customHeight="1">
      <c r="A938" s="12"/>
      <c r="B938" s="119"/>
      <c r="C938" s="119"/>
      <c r="D938" s="7"/>
      <c r="E938" s="7"/>
      <c r="F938" s="120"/>
      <c r="G938" s="7"/>
      <c r="H938" s="7"/>
      <c r="I938" s="120"/>
      <c r="J938" s="7"/>
      <c r="K938" s="7"/>
      <c r="L938" s="120"/>
      <c r="M938" s="7"/>
      <c r="N938" s="7"/>
      <c r="O938" s="120"/>
      <c r="P938" s="7"/>
      <c r="Q938" s="7"/>
      <c r="R938" s="120"/>
      <c r="S938" s="7"/>
      <c r="T938" s="7"/>
      <c r="U938" s="7"/>
      <c r="V938" s="7"/>
      <c r="W938" s="8"/>
      <c r="X938" s="7"/>
      <c r="Y938" s="43"/>
      <c r="Z938" s="43"/>
    </row>
    <row r="939" ht="15.75" customHeight="1">
      <c r="A939" s="12"/>
      <c r="B939" s="119"/>
      <c r="C939" s="119"/>
      <c r="D939" s="7"/>
      <c r="E939" s="7"/>
      <c r="F939" s="120"/>
      <c r="G939" s="7"/>
      <c r="H939" s="7"/>
      <c r="I939" s="120"/>
      <c r="J939" s="7"/>
      <c r="K939" s="7"/>
      <c r="L939" s="120"/>
      <c r="M939" s="7"/>
      <c r="N939" s="7"/>
      <c r="O939" s="120"/>
      <c r="P939" s="7"/>
      <c r="Q939" s="7"/>
      <c r="R939" s="120"/>
      <c r="S939" s="7"/>
      <c r="T939" s="7"/>
      <c r="U939" s="7"/>
      <c r="V939" s="7"/>
      <c r="W939" s="8"/>
      <c r="X939" s="7"/>
      <c r="Y939" s="43"/>
      <c r="Z939" s="43"/>
    </row>
    <row r="940" ht="15.75" customHeight="1">
      <c r="A940" s="12"/>
      <c r="B940" s="119"/>
      <c r="C940" s="119"/>
      <c r="D940" s="7"/>
      <c r="E940" s="7"/>
      <c r="F940" s="120"/>
      <c r="G940" s="7"/>
      <c r="H940" s="7"/>
      <c r="I940" s="120"/>
      <c r="J940" s="7"/>
      <c r="K940" s="7"/>
      <c r="L940" s="120"/>
      <c r="M940" s="7"/>
      <c r="N940" s="7"/>
      <c r="O940" s="120"/>
      <c r="P940" s="7"/>
      <c r="Q940" s="7"/>
      <c r="R940" s="120"/>
      <c r="S940" s="7"/>
      <c r="T940" s="7"/>
      <c r="U940" s="7"/>
      <c r="V940" s="7"/>
      <c r="W940" s="8"/>
      <c r="X940" s="7"/>
      <c r="Y940" s="43"/>
      <c r="Z940" s="43"/>
    </row>
    <row r="941" ht="15.75" customHeight="1">
      <c r="A941" s="12"/>
      <c r="B941" s="119"/>
      <c r="C941" s="119"/>
      <c r="D941" s="7"/>
      <c r="E941" s="7"/>
      <c r="F941" s="120"/>
      <c r="G941" s="7"/>
      <c r="H941" s="7"/>
      <c r="I941" s="120"/>
      <c r="J941" s="7"/>
      <c r="K941" s="7"/>
      <c r="L941" s="120"/>
      <c r="M941" s="7"/>
      <c r="N941" s="7"/>
      <c r="O941" s="120"/>
      <c r="P941" s="7"/>
      <c r="Q941" s="7"/>
      <c r="R941" s="120"/>
      <c r="S941" s="7"/>
      <c r="T941" s="7"/>
      <c r="U941" s="7"/>
      <c r="V941" s="7"/>
      <c r="W941" s="8"/>
      <c r="X941" s="7"/>
      <c r="Y941" s="43"/>
      <c r="Z941" s="43"/>
    </row>
    <row r="942" ht="15.75" customHeight="1">
      <c r="A942" s="12"/>
      <c r="B942" s="119"/>
      <c r="C942" s="119"/>
      <c r="D942" s="7"/>
      <c r="E942" s="7"/>
      <c r="F942" s="120"/>
      <c r="G942" s="7"/>
      <c r="H942" s="7"/>
      <c r="I942" s="120"/>
      <c r="J942" s="7"/>
      <c r="K942" s="7"/>
      <c r="L942" s="120"/>
      <c r="M942" s="7"/>
      <c r="N942" s="7"/>
      <c r="O942" s="120"/>
      <c r="P942" s="7"/>
      <c r="Q942" s="7"/>
      <c r="R942" s="120"/>
      <c r="S942" s="7"/>
      <c r="T942" s="7"/>
      <c r="U942" s="7"/>
      <c r="V942" s="7"/>
      <c r="W942" s="8"/>
      <c r="X942" s="7"/>
      <c r="Y942" s="43"/>
      <c r="Z942" s="43"/>
    </row>
    <row r="943" ht="15.75" customHeight="1">
      <c r="A943" s="12"/>
      <c r="B943" s="119"/>
      <c r="C943" s="119"/>
      <c r="D943" s="7"/>
      <c r="E943" s="7"/>
      <c r="F943" s="120"/>
      <c r="G943" s="7"/>
      <c r="H943" s="7"/>
      <c r="I943" s="120"/>
      <c r="J943" s="7"/>
      <c r="K943" s="7"/>
      <c r="L943" s="120"/>
      <c r="M943" s="7"/>
      <c r="N943" s="7"/>
      <c r="O943" s="120"/>
      <c r="P943" s="7"/>
      <c r="Q943" s="7"/>
      <c r="R943" s="120"/>
      <c r="S943" s="7"/>
      <c r="T943" s="7"/>
      <c r="U943" s="7"/>
      <c r="V943" s="7"/>
      <c r="W943" s="8"/>
      <c r="X943" s="7"/>
      <c r="Y943" s="43"/>
      <c r="Z943" s="43"/>
    </row>
    <row r="944" ht="15.75" customHeight="1">
      <c r="A944" s="12"/>
      <c r="B944" s="119"/>
      <c r="C944" s="119"/>
      <c r="D944" s="7"/>
      <c r="E944" s="7"/>
      <c r="F944" s="120"/>
      <c r="G944" s="7"/>
      <c r="H944" s="7"/>
      <c r="I944" s="120"/>
      <c r="J944" s="7"/>
      <c r="K944" s="7"/>
      <c r="L944" s="120"/>
      <c r="M944" s="7"/>
      <c r="N944" s="7"/>
      <c r="O944" s="120"/>
      <c r="P944" s="7"/>
      <c r="Q944" s="7"/>
      <c r="R944" s="120"/>
      <c r="S944" s="7"/>
      <c r="T944" s="7"/>
      <c r="U944" s="7"/>
      <c r="V944" s="7"/>
      <c r="W944" s="8"/>
      <c r="X944" s="7"/>
      <c r="Y944" s="43"/>
      <c r="Z944" s="43"/>
    </row>
    <row r="945" ht="15.75" customHeight="1">
      <c r="A945" s="12"/>
      <c r="B945" s="119"/>
      <c r="C945" s="119"/>
      <c r="D945" s="7"/>
      <c r="E945" s="7"/>
      <c r="F945" s="120"/>
      <c r="G945" s="7"/>
      <c r="H945" s="7"/>
      <c r="I945" s="120"/>
      <c r="J945" s="7"/>
      <c r="K945" s="7"/>
      <c r="L945" s="120"/>
      <c r="M945" s="7"/>
      <c r="N945" s="7"/>
      <c r="O945" s="120"/>
      <c r="P945" s="7"/>
      <c r="Q945" s="7"/>
      <c r="R945" s="120"/>
      <c r="S945" s="7"/>
      <c r="T945" s="7"/>
      <c r="U945" s="7"/>
      <c r="V945" s="7"/>
      <c r="W945" s="8"/>
      <c r="X945" s="7"/>
      <c r="Y945" s="43"/>
      <c r="Z945" s="43"/>
    </row>
    <row r="946" ht="15.75" customHeight="1">
      <c r="A946" s="12"/>
      <c r="B946" s="119"/>
      <c r="C946" s="119"/>
      <c r="D946" s="7"/>
      <c r="E946" s="7"/>
      <c r="F946" s="120"/>
      <c r="G946" s="7"/>
      <c r="H946" s="7"/>
      <c r="I946" s="120"/>
      <c r="J946" s="7"/>
      <c r="K946" s="7"/>
      <c r="L946" s="120"/>
      <c r="M946" s="7"/>
      <c r="N946" s="7"/>
      <c r="O946" s="120"/>
      <c r="P946" s="7"/>
      <c r="Q946" s="7"/>
      <c r="R946" s="120"/>
      <c r="S946" s="7"/>
      <c r="T946" s="7"/>
      <c r="U946" s="7"/>
      <c r="V946" s="7"/>
      <c r="W946" s="8"/>
      <c r="X946" s="7"/>
      <c r="Y946" s="43"/>
      <c r="Z946" s="43"/>
    </row>
    <row r="947" ht="15.75" customHeight="1">
      <c r="A947" s="12"/>
      <c r="B947" s="119"/>
      <c r="C947" s="119"/>
      <c r="D947" s="7"/>
      <c r="E947" s="7"/>
      <c r="F947" s="120"/>
      <c r="G947" s="7"/>
      <c r="H947" s="7"/>
      <c r="I947" s="120"/>
      <c r="J947" s="7"/>
      <c r="K947" s="7"/>
      <c r="L947" s="120"/>
      <c r="M947" s="7"/>
      <c r="N947" s="7"/>
      <c r="O947" s="120"/>
      <c r="P947" s="7"/>
      <c r="Q947" s="7"/>
      <c r="R947" s="120"/>
      <c r="S947" s="7"/>
      <c r="T947" s="7"/>
      <c r="U947" s="7"/>
      <c r="V947" s="7"/>
      <c r="W947" s="8"/>
      <c r="X947" s="7"/>
      <c r="Y947" s="43"/>
      <c r="Z947" s="43"/>
    </row>
    <row r="948" ht="15.75" customHeight="1">
      <c r="A948" s="12"/>
      <c r="B948" s="119"/>
      <c r="C948" s="119"/>
      <c r="D948" s="7"/>
      <c r="E948" s="7"/>
      <c r="F948" s="120"/>
      <c r="G948" s="7"/>
      <c r="H948" s="7"/>
      <c r="I948" s="120"/>
      <c r="J948" s="7"/>
      <c r="K948" s="7"/>
      <c r="L948" s="120"/>
      <c r="M948" s="7"/>
      <c r="N948" s="7"/>
      <c r="O948" s="120"/>
      <c r="P948" s="7"/>
      <c r="Q948" s="7"/>
      <c r="R948" s="120"/>
      <c r="S948" s="7"/>
      <c r="T948" s="7"/>
      <c r="U948" s="7"/>
      <c r="V948" s="7"/>
      <c r="W948" s="8"/>
      <c r="X948" s="7"/>
      <c r="Y948" s="43"/>
      <c r="Z948" s="43"/>
    </row>
    <row r="949" ht="15.75" customHeight="1">
      <c r="A949" s="12"/>
      <c r="B949" s="119"/>
      <c r="C949" s="119"/>
      <c r="D949" s="7"/>
      <c r="E949" s="7"/>
      <c r="F949" s="120"/>
      <c r="G949" s="7"/>
      <c r="H949" s="7"/>
      <c r="I949" s="120"/>
      <c r="J949" s="7"/>
      <c r="K949" s="7"/>
      <c r="L949" s="120"/>
      <c r="M949" s="7"/>
      <c r="N949" s="7"/>
      <c r="O949" s="120"/>
      <c r="P949" s="7"/>
      <c r="Q949" s="7"/>
      <c r="R949" s="120"/>
      <c r="S949" s="7"/>
      <c r="T949" s="7"/>
      <c r="U949" s="7"/>
      <c r="V949" s="7"/>
      <c r="W949" s="8"/>
      <c r="X949" s="7"/>
      <c r="Y949" s="43"/>
      <c r="Z949" s="43"/>
    </row>
    <row r="950" ht="15.75" customHeight="1">
      <c r="A950" s="12"/>
      <c r="B950" s="119"/>
      <c r="C950" s="119"/>
      <c r="D950" s="7"/>
      <c r="E950" s="7"/>
      <c r="F950" s="120"/>
      <c r="G950" s="7"/>
      <c r="H950" s="7"/>
      <c r="I950" s="120"/>
      <c r="J950" s="7"/>
      <c r="K950" s="7"/>
      <c r="L950" s="120"/>
      <c r="M950" s="7"/>
      <c r="N950" s="7"/>
      <c r="O950" s="120"/>
      <c r="P950" s="7"/>
      <c r="Q950" s="7"/>
      <c r="R950" s="120"/>
      <c r="S950" s="7"/>
      <c r="T950" s="7"/>
      <c r="U950" s="7"/>
      <c r="V950" s="7"/>
      <c r="W950" s="8"/>
      <c r="X950" s="7"/>
      <c r="Y950" s="43"/>
      <c r="Z950" s="43"/>
    </row>
    <row r="951" ht="15.75" customHeight="1">
      <c r="A951" s="12"/>
      <c r="B951" s="119"/>
      <c r="C951" s="119"/>
      <c r="D951" s="7"/>
      <c r="E951" s="7"/>
      <c r="F951" s="120"/>
      <c r="G951" s="7"/>
      <c r="H951" s="7"/>
      <c r="I951" s="120"/>
      <c r="J951" s="7"/>
      <c r="K951" s="7"/>
      <c r="L951" s="120"/>
      <c r="M951" s="7"/>
      <c r="N951" s="7"/>
      <c r="O951" s="120"/>
      <c r="P951" s="7"/>
      <c r="Q951" s="7"/>
      <c r="R951" s="120"/>
      <c r="S951" s="7"/>
      <c r="T951" s="7"/>
      <c r="U951" s="7"/>
      <c r="V951" s="7"/>
      <c r="W951" s="8"/>
      <c r="X951" s="7"/>
      <c r="Y951" s="43"/>
      <c r="Z951" s="43"/>
    </row>
    <row r="952" ht="15.75" customHeight="1">
      <c r="A952" s="12"/>
      <c r="B952" s="119"/>
      <c r="C952" s="119"/>
      <c r="D952" s="7"/>
      <c r="E952" s="7"/>
      <c r="F952" s="120"/>
      <c r="G952" s="7"/>
      <c r="H952" s="7"/>
      <c r="I952" s="120"/>
      <c r="J952" s="7"/>
      <c r="K952" s="7"/>
      <c r="L952" s="120"/>
      <c r="M952" s="7"/>
      <c r="N952" s="7"/>
      <c r="O952" s="120"/>
      <c r="P952" s="7"/>
      <c r="Q952" s="7"/>
      <c r="R952" s="120"/>
      <c r="S952" s="7"/>
      <c r="T952" s="7"/>
      <c r="U952" s="7"/>
      <c r="V952" s="7"/>
      <c r="W952" s="8"/>
      <c r="X952" s="7"/>
      <c r="Y952" s="43"/>
      <c r="Z952" s="43"/>
    </row>
    <row r="953" ht="15.75" customHeight="1">
      <c r="A953" s="12"/>
      <c r="B953" s="119"/>
      <c r="C953" s="119"/>
      <c r="D953" s="7"/>
      <c r="E953" s="7"/>
      <c r="F953" s="120"/>
      <c r="G953" s="7"/>
      <c r="H953" s="7"/>
      <c r="I953" s="120"/>
      <c r="J953" s="7"/>
      <c r="K953" s="7"/>
      <c r="L953" s="120"/>
      <c r="M953" s="7"/>
      <c r="N953" s="7"/>
      <c r="O953" s="120"/>
      <c r="P953" s="7"/>
      <c r="Q953" s="7"/>
      <c r="R953" s="120"/>
      <c r="S953" s="7"/>
      <c r="T953" s="7"/>
      <c r="U953" s="7"/>
      <c r="V953" s="7"/>
      <c r="W953" s="8"/>
      <c r="X953" s="7"/>
      <c r="Y953" s="43"/>
      <c r="Z953" s="43"/>
    </row>
    <row r="954" ht="15.75" customHeight="1">
      <c r="A954" s="12"/>
      <c r="B954" s="119"/>
      <c r="C954" s="119"/>
      <c r="D954" s="7"/>
      <c r="E954" s="7"/>
      <c r="F954" s="120"/>
      <c r="G954" s="7"/>
      <c r="H954" s="7"/>
      <c r="I954" s="120"/>
      <c r="J954" s="7"/>
      <c r="K954" s="7"/>
      <c r="L954" s="120"/>
      <c r="M954" s="7"/>
      <c r="N954" s="7"/>
      <c r="O954" s="120"/>
      <c r="P954" s="7"/>
      <c r="Q954" s="7"/>
      <c r="R954" s="120"/>
      <c r="S954" s="7"/>
      <c r="T954" s="7"/>
      <c r="U954" s="7"/>
      <c r="V954" s="7"/>
      <c r="W954" s="8"/>
      <c r="X954" s="7"/>
      <c r="Y954" s="43"/>
      <c r="Z954" s="43"/>
    </row>
    <row r="955" ht="15.75" customHeight="1">
      <c r="A955" s="12"/>
      <c r="B955" s="119"/>
      <c r="C955" s="119"/>
      <c r="D955" s="7"/>
      <c r="E955" s="7"/>
      <c r="F955" s="120"/>
      <c r="G955" s="7"/>
      <c r="H955" s="7"/>
      <c r="I955" s="120"/>
      <c r="J955" s="7"/>
      <c r="K955" s="7"/>
      <c r="L955" s="120"/>
      <c r="M955" s="7"/>
      <c r="N955" s="7"/>
      <c r="O955" s="120"/>
      <c r="P955" s="7"/>
      <c r="Q955" s="7"/>
      <c r="R955" s="120"/>
      <c r="S955" s="7"/>
      <c r="T955" s="7"/>
      <c r="U955" s="7"/>
      <c r="V955" s="7"/>
      <c r="W955" s="8"/>
      <c r="X955" s="7"/>
      <c r="Y955" s="43"/>
      <c r="Z955" s="43"/>
    </row>
    <row r="956" ht="15.75" customHeight="1">
      <c r="A956" s="12"/>
      <c r="B956" s="119"/>
      <c r="C956" s="119"/>
      <c r="D956" s="7"/>
      <c r="E956" s="7"/>
      <c r="F956" s="120"/>
      <c r="G956" s="7"/>
      <c r="H956" s="7"/>
      <c r="I956" s="120"/>
      <c r="J956" s="7"/>
      <c r="K956" s="7"/>
      <c r="L956" s="120"/>
      <c r="M956" s="7"/>
      <c r="N956" s="7"/>
      <c r="O956" s="120"/>
      <c r="P956" s="7"/>
      <c r="Q956" s="7"/>
      <c r="R956" s="120"/>
      <c r="S956" s="7"/>
      <c r="T956" s="7"/>
      <c r="U956" s="7"/>
      <c r="V956" s="7"/>
      <c r="W956" s="8"/>
      <c r="X956" s="7"/>
      <c r="Y956" s="43"/>
      <c r="Z956" s="43"/>
    </row>
    <row r="957" ht="15.75" customHeight="1">
      <c r="A957" s="12"/>
      <c r="B957" s="119"/>
      <c r="C957" s="119"/>
      <c r="D957" s="7"/>
      <c r="E957" s="7"/>
      <c r="F957" s="120"/>
      <c r="G957" s="7"/>
      <c r="H957" s="7"/>
      <c r="I957" s="120"/>
      <c r="J957" s="7"/>
      <c r="K957" s="7"/>
      <c r="L957" s="120"/>
      <c r="M957" s="7"/>
      <c r="N957" s="7"/>
      <c r="O957" s="120"/>
      <c r="P957" s="7"/>
      <c r="Q957" s="7"/>
      <c r="R957" s="120"/>
      <c r="S957" s="7"/>
      <c r="T957" s="7"/>
      <c r="U957" s="7"/>
      <c r="V957" s="7"/>
      <c r="W957" s="8"/>
      <c r="X957" s="7"/>
      <c r="Y957" s="43"/>
      <c r="Z957" s="43"/>
    </row>
    <row r="958" ht="15.75" customHeight="1">
      <c r="A958" s="12"/>
      <c r="B958" s="119"/>
      <c r="C958" s="119"/>
      <c r="D958" s="7"/>
      <c r="E958" s="7"/>
      <c r="F958" s="120"/>
      <c r="G958" s="7"/>
      <c r="H958" s="7"/>
      <c r="I958" s="120"/>
      <c r="J958" s="7"/>
      <c r="K958" s="7"/>
      <c r="L958" s="120"/>
      <c r="M958" s="7"/>
      <c r="N958" s="7"/>
      <c r="O958" s="120"/>
      <c r="P958" s="7"/>
      <c r="Q958" s="7"/>
      <c r="R958" s="120"/>
      <c r="S958" s="7"/>
      <c r="T958" s="7"/>
      <c r="U958" s="7"/>
      <c r="V958" s="7"/>
      <c r="W958" s="8"/>
      <c r="X958" s="7"/>
      <c r="Y958" s="43"/>
      <c r="Z958" s="43"/>
    </row>
    <row r="959" ht="15.75" customHeight="1">
      <c r="A959" s="12"/>
      <c r="B959" s="119"/>
      <c r="C959" s="119"/>
      <c r="D959" s="7"/>
      <c r="E959" s="7"/>
      <c r="F959" s="120"/>
      <c r="G959" s="7"/>
      <c r="H959" s="7"/>
      <c r="I959" s="120"/>
      <c r="J959" s="7"/>
      <c r="K959" s="7"/>
      <c r="L959" s="120"/>
      <c r="M959" s="7"/>
      <c r="N959" s="7"/>
      <c r="O959" s="120"/>
      <c r="P959" s="7"/>
      <c r="Q959" s="7"/>
      <c r="R959" s="120"/>
      <c r="S959" s="7"/>
      <c r="T959" s="7"/>
      <c r="U959" s="7"/>
      <c r="V959" s="7"/>
      <c r="W959" s="8"/>
      <c r="X959" s="7"/>
      <c r="Y959" s="43"/>
      <c r="Z959" s="43"/>
    </row>
    <row r="960" ht="15.75" customHeight="1">
      <c r="A960" s="12"/>
      <c r="B960" s="119"/>
      <c r="C960" s="119"/>
      <c r="D960" s="7"/>
      <c r="E960" s="7"/>
      <c r="F960" s="120"/>
      <c r="G960" s="7"/>
      <c r="H960" s="7"/>
      <c r="I960" s="120"/>
      <c r="J960" s="7"/>
      <c r="K960" s="7"/>
      <c r="L960" s="120"/>
      <c r="M960" s="7"/>
      <c r="N960" s="7"/>
      <c r="O960" s="120"/>
      <c r="P960" s="7"/>
      <c r="Q960" s="7"/>
      <c r="R960" s="120"/>
      <c r="S960" s="7"/>
      <c r="T960" s="7"/>
      <c r="U960" s="7"/>
      <c r="V960" s="7"/>
      <c r="W960" s="8"/>
      <c r="X960" s="7"/>
      <c r="Y960" s="43"/>
      <c r="Z960" s="43"/>
    </row>
    <row r="961" ht="15.75" customHeight="1">
      <c r="A961" s="12"/>
      <c r="B961" s="119"/>
      <c r="C961" s="119"/>
      <c r="D961" s="7"/>
      <c r="E961" s="7"/>
      <c r="F961" s="120"/>
      <c r="G961" s="7"/>
      <c r="H961" s="7"/>
      <c r="I961" s="120"/>
      <c r="J961" s="7"/>
      <c r="K961" s="7"/>
      <c r="L961" s="120"/>
      <c r="M961" s="7"/>
      <c r="N961" s="7"/>
      <c r="O961" s="120"/>
      <c r="P961" s="7"/>
      <c r="Q961" s="7"/>
      <c r="R961" s="120"/>
      <c r="S961" s="7"/>
      <c r="T961" s="7"/>
      <c r="U961" s="7"/>
      <c r="V961" s="7"/>
      <c r="W961" s="8"/>
      <c r="X961" s="7"/>
      <c r="Y961" s="43"/>
      <c r="Z961" s="43"/>
    </row>
    <row r="962" ht="15.75" customHeight="1">
      <c r="A962" s="12"/>
      <c r="B962" s="119"/>
      <c r="C962" s="119"/>
      <c r="D962" s="7"/>
      <c r="E962" s="7"/>
      <c r="F962" s="120"/>
      <c r="G962" s="7"/>
      <c r="H962" s="7"/>
      <c r="I962" s="120"/>
      <c r="J962" s="7"/>
      <c r="K962" s="7"/>
      <c r="L962" s="120"/>
      <c r="M962" s="7"/>
      <c r="N962" s="7"/>
      <c r="O962" s="120"/>
      <c r="P962" s="7"/>
      <c r="Q962" s="7"/>
      <c r="R962" s="120"/>
      <c r="S962" s="7"/>
      <c r="T962" s="7"/>
      <c r="U962" s="7"/>
      <c r="V962" s="7"/>
      <c r="W962" s="8"/>
      <c r="X962" s="7"/>
      <c r="Y962" s="43"/>
      <c r="Z962" s="43"/>
    </row>
    <row r="963" ht="15.75" customHeight="1">
      <c r="A963" s="12"/>
      <c r="B963" s="119"/>
      <c r="C963" s="119"/>
      <c r="D963" s="7"/>
      <c r="E963" s="7"/>
      <c r="F963" s="120"/>
      <c r="G963" s="7"/>
      <c r="H963" s="7"/>
      <c r="I963" s="120"/>
      <c r="J963" s="7"/>
      <c r="K963" s="7"/>
      <c r="L963" s="120"/>
      <c r="M963" s="7"/>
      <c r="N963" s="7"/>
      <c r="O963" s="120"/>
      <c r="P963" s="7"/>
      <c r="Q963" s="7"/>
      <c r="R963" s="120"/>
      <c r="S963" s="7"/>
      <c r="T963" s="7"/>
      <c r="U963" s="7"/>
      <c r="V963" s="7"/>
      <c r="W963" s="8"/>
      <c r="X963" s="7"/>
      <c r="Y963" s="43"/>
      <c r="Z963" s="43"/>
    </row>
    <row r="964" ht="15.75" customHeight="1">
      <c r="A964" s="12"/>
      <c r="B964" s="119"/>
      <c r="C964" s="119"/>
      <c r="D964" s="7"/>
      <c r="E964" s="7"/>
      <c r="F964" s="120"/>
      <c r="G964" s="7"/>
      <c r="H964" s="7"/>
      <c r="I964" s="120"/>
      <c r="J964" s="7"/>
      <c r="K964" s="7"/>
      <c r="L964" s="120"/>
      <c r="M964" s="7"/>
      <c r="N964" s="7"/>
      <c r="O964" s="120"/>
      <c r="P964" s="7"/>
      <c r="Q964" s="7"/>
      <c r="R964" s="120"/>
      <c r="S964" s="7"/>
      <c r="T964" s="7"/>
      <c r="U964" s="7"/>
      <c r="V964" s="7"/>
      <c r="W964" s="8"/>
      <c r="X964" s="7"/>
      <c r="Y964" s="43"/>
      <c r="Z964" s="43"/>
    </row>
    <row r="965" ht="15.75" customHeight="1">
      <c r="A965" s="12"/>
      <c r="B965" s="119"/>
      <c r="C965" s="119"/>
      <c r="D965" s="7"/>
      <c r="E965" s="7"/>
      <c r="F965" s="120"/>
      <c r="G965" s="7"/>
      <c r="H965" s="7"/>
      <c r="I965" s="120"/>
      <c r="J965" s="7"/>
      <c r="K965" s="7"/>
      <c r="L965" s="120"/>
      <c r="M965" s="7"/>
      <c r="N965" s="7"/>
      <c r="O965" s="120"/>
      <c r="P965" s="7"/>
      <c r="Q965" s="7"/>
      <c r="R965" s="120"/>
      <c r="S965" s="7"/>
      <c r="T965" s="7"/>
      <c r="U965" s="7"/>
      <c r="V965" s="7"/>
      <c r="W965" s="8"/>
      <c r="X965" s="7"/>
      <c r="Y965" s="43"/>
      <c r="Z965" s="43"/>
    </row>
    <row r="966" ht="15.75" customHeight="1">
      <c r="A966" s="12"/>
      <c r="B966" s="119"/>
      <c r="C966" s="119"/>
      <c r="D966" s="7"/>
      <c r="E966" s="7"/>
      <c r="F966" s="120"/>
      <c r="G966" s="7"/>
      <c r="H966" s="7"/>
      <c r="I966" s="120"/>
      <c r="J966" s="7"/>
      <c r="K966" s="7"/>
      <c r="L966" s="120"/>
      <c r="M966" s="7"/>
      <c r="N966" s="7"/>
      <c r="O966" s="120"/>
      <c r="P966" s="7"/>
      <c r="Q966" s="7"/>
      <c r="R966" s="120"/>
      <c r="S966" s="7"/>
      <c r="T966" s="7"/>
      <c r="U966" s="7"/>
      <c r="V966" s="7"/>
      <c r="W966" s="8"/>
      <c r="X966" s="7"/>
      <c r="Y966" s="43"/>
      <c r="Z966" s="43"/>
    </row>
    <row r="967" ht="15.75" customHeight="1">
      <c r="A967" s="12"/>
      <c r="B967" s="119"/>
      <c r="C967" s="119"/>
      <c r="D967" s="7"/>
      <c r="E967" s="7"/>
      <c r="F967" s="120"/>
      <c r="G967" s="7"/>
      <c r="H967" s="7"/>
      <c r="I967" s="120"/>
      <c r="J967" s="7"/>
      <c r="K967" s="7"/>
      <c r="L967" s="120"/>
      <c r="M967" s="7"/>
      <c r="N967" s="7"/>
      <c r="O967" s="120"/>
      <c r="P967" s="7"/>
      <c r="Q967" s="7"/>
      <c r="R967" s="120"/>
      <c r="S967" s="7"/>
      <c r="T967" s="7"/>
      <c r="U967" s="7"/>
      <c r="V967" s="7"/>
      <c r="W967" s="8"/>
      <c r="X967" s="7"/>
      <c r="Y967" s="43"/>
      <c r="Z967" s="43"/>
    </row>
    <row r="968" ht="15.75" customHeight="1">
      <c r="A968" s="12"/>
      <c r="B968" s="119"/>
      <c r="C968" s="119"/>
      <c r="D968" s="7"/>
      <c r="E968" s="7"/>
      <c r="F968" s="120"/>
      <c r="G968" s="7"/>
      <c r="H968" s="7"/>
      <c r="I968" s="120"/>
      <c r="J968" s="7"/>
      <c r="K968" s="7"/>
      <c r="L968" s="120"/>
      <c r="M968" s="7"/>
      <c r="N968" s="7"/>
      <c r="O968" s="120"/>
      <c r="P968" s="7"/>
      <c r="Q968" s="7"/>
      <c r="R968" s="120"/>
      <c r="S968" s="7"/>
      <c r="T968" s="7"/>
      <c r="U968" s="7"/>
      <c r="V968" s="7"/>
      <c r="W968" s="8"/>
      <c r="X968" s="7"/>
      <c r="Y968" s="43"/>
      <c r="Z968" s="43"/>
    </row>
    <row r="969" ht="15.75" customHeight="1">
      <c r="A969" s="12"/>
      <c r="B969" s="119"/>
      <c r="C969" s="119"/>
      <c r="D969" s="7"/>
      <c r="E969" s="7"/>
      <c r="F969" s="120"/>
      <c r="G969" s="7"/>
      <c r="H969" s="7"/>
      <c r="I969" s="120"/>
      <c r="J969" s="7"/>
      <c r="K969" s="7"/>
      <c r="L969" s="120"/>
      <c r="M969" s="7"/>
      <c r="N969" s="7"/>
      <c r="O969" s="120"/>
      <c r="P969" s="7"/>
      <c r="Q969" s="7"/>
      <c r="R969" s="120"/>
      <c r="S969" s="7"/>
      <c r="T969" s="7"/>
      <c r="U969" s="7"/>
      <c r="V969" s="7"/>
      <c r="W969" s="8"/>
      <c r="X969" s="7"/>
      <c r="Y969" s="43"/>
      <c r="Z969" s="43"/>
    </row>
    <row r="970" ht="15.75" customHeight="1">
      <c r="A970" s="12"/>
      <c r="B970" s="119"/>
      <c r="C970" s="119"/>
      <c r="D970" s="7"/>
      <c r="E970" s="7"/>
      <c r="F970" s="120"/>
      <c r="G970" s="7"/>
      <c r="H970" s="7"/>
      <c r="I970" s="120"/>
      <c r="J970" s="7"/>
      <c r="K970" s="7"/>
      <c r="L970" s="120"/>
      <c r="M970" s="7"/>
      <c r="N970" s="7"/>
      <c r="O970" s="120"/>
      <c r="P970" s="7"/>
      <c r="Q970" s="7"/>
      <c r="R970" s="120"/>
      <c r="S970" s="7"/>
      <c r="T970" s="7"/>
      <c r="U970" s="7"/>
      <c r="V970" s="7"/>
      <c r="W970" s="8"/>
      <c r="X970" s="7"/>
      <c r="Y970" s="43"/>
      <c r="Z970" s="43"/>
    </row>
    <row r="971" ht="15.75" customHeight="1">
      <c r="A971" s="12"/>
      <c r="B971" s="119"/>
      <c r="C971" s="119"/>
      <c r="D971" s="7"/>
      <c r="E971" s="7"/>
      <c r="F971" s="120"/>
      <c r="G971" s="7"/>
      <c r="H971" s="7"/>
      <c r="I971" s="120"/>
      <c r="J971" s="7"/>
      <c r="K971" s="7"/>
      <c r="L971" s="120"/>
      <c r="M971" s="7"/>
      <c r="N971" s="7"/>
      <c r="O971" s="120"/>
      <c r="P971" s="7"/>
      <c r="Q971" s="7"/>
      <c r="R971" s="120"/>
      <c r="S971" s="7"/>
      <c r="T971" s="7"/>
      <c r="U971" s="7"/>
      <c r="V971" s="7"/>
      <c r="W971" s="8"/>
      <c r="X971" s="7"/>
      <c r="Y971" s="43"/>
      <c r="Z971" s="43"/>
    </row>
    <row r="972" ht="15.75" customHeight="1">
      <c r="A972" s="12"/>
      <c r="B972" s="119"/>
      <c r="C972" s="119"/>
      <c r="D972" s="7"/>
      <c r="E972" s="7"/>
      <c r="F972" s="120"/>
      <c r="G972" s="7"/>
      <c r="H972" s="7"/>
      <c r="I972" s="120"/>
      <c r="J972" s="7"/>
      <c r="K972" s="7"/>
      <c r="L972" s="120"/>
      <c r="M972" s="7"/>
      <c r="N972" s="7"/>
      <c r="O972" s="120"/>
      <c r="P972" s="7"/>
      <c r="Q972" s="7"/>
      <c r="R972" s="120"/>
      <c r="S972" s="7"/>
      <c r="T972" s="7"/>
      <c r="U972" s="7"/>
      <c r="V972" s="7"/>
      <c r="W972" s="8"/>
      <c r="X972" s="7"/>
      <c r="Y972" s="43"/>
      <c r="Z972" s="43"/>
    </row>
    <row r="973" ht="15.75" customHeight="1">
      <c r="A973" s="12"/>
      <c r="B973" s="119"/>
      <c r="C973" s="119"/>
      <c r="D973" s="7"/>
      <c r="E973" s="7"/>
      <c r="F973" s="120"/>
      <c r="G973" s="7"/>
      <c r="H973" s="7"/>
      <c r="I973" s="120"/>
      <c r="J973" s="7"/>
      <c r="K973" s="7"/>
      <c r="L973" s="120"/>
      <c r="M973" s="7"/>
      <c r="N973" s="7"/>
      <c r="O973" s="120"/>
      <c r="P973" s="7"/>
      <c r="Q973" s="7"/>
      <c r="R973" s="120"/>
      <c r="S973" s="7"/>
      <c r="T973" s="7"/>
      <c r="U973" s="7"/>
      <c r="V973" s="7"/>
      <c r="W973" s="8"/>
      <c r="X973" s="7"/>
      <c r="Y973" s="43"/>
      <c r="Z973" s="43"/>
    </row>
    <row r="974" ht="15.75" customHeight="1">
      <c r="A974" s="12"/>
      <c r="B974" s="119"/>
      <c r="C974" s="119"/>
      <c r="D974" s="7"/>
      <c r="E974" s="7"/>
      <c r="F974" s="120"/>
      <c r="G974" s="7"/>
      <c r="H974" s="7"/>
      <c r="I974" s="120"/>
      <c r="J974" s="7"/>
      <c r="K974" s="7"/>
      <c r="L974" s="120"/>
      <c r="M974" s="7"/>
      <c r="N974" s="7"/>
      <c r="O974" s="120"/>
      <c r="P974" s="7"/>
      <c r="Q974" s="7"/>
      <c r="R974" s="120"/>
      <c r="S974" s="7"/>
      <c r="T974" s="7"/>
      <c r="U974" s="7"/>
      <c r="V974" s="7"/>
      <c r="W974" s="8"/>
      <c r="X974" s="7"/>
      <c r="Y974" s="43"/>
      <c r="Z974" s="43"/>
    </row>
    <row r="975" ht="15.75" customHeight="1">
      <c r="A975" s="12"/>
      <c r="B975" s="119"/>
      <c r="C975" s="119"/>
      <c r="D975" s="7"/>
      <c r="E975" s="7"/>
      <c r="F975" s="120"/>
      <c r="G975" s="7"/>
      <c r="H975" s="7"/>
      <c r="I975" s="120"/>
      <c r="J975" s="7"/>
      <c r="K975" s="7"/>
      <c r="L975" s="120"/>
      <c r="M975" s="7"/>
      <c r="N975" s="7"/>
      <c r="O975" s="120"/>
      <c r="P975" s="7"/>
      <c r="Q975" s="7"/>
      <c r="R975" s="120"/>
      <c r="S975" s="7"/>
      <c r="T975" s="7"/>
      <c r="U975" s="7"/>
      <c r="V975" s="7"/>
      <c r="W975" s="8"/>
      <c r="X975" s="7"/>
      <c r="Y975" s="43"/>
      <c r="Z975" s="43"/>
    </row>
    <row r="976" ht="15.75" customHeight="1">
      <c r="A976" s="12"/>
      <c r="B976" s="119"/>
      <c r="C976" s="119"/>
      <c r="D976" s="7"/>
      <c r="E976" s="7"/>
      <c r="F976" s="120"/>
      <c r="G976" s="7"/>
      <c r="H976" s="7"/>
      <c r="I976" s="120"/>
      <c r="J976" s="7"/>
      <c r="K976" s="7"/>
      <c r="L976" s="120"/>
      <c r="M976" s="7"/>
      <c r="N976" s="7"/>
      <c r="O976" s="120"/>
      <c r="P976" s="7"/>
      <c r="Q976" s="7"/>
      <c r="R976" s="120"/>
      <c r="S976" s="7"/>
      <c r="T976" s="7"/>
      <c r="U976" s="7"/>
      <c r="V976" s="7"/>
      <c r="W976" s="8"/>
      <c r="X976" s="7"/>
      <c r="Y976" s="43"/>
      <c r="Z976" s="43"/>
    </row>
    <row r="977" ht="15.75" customHeight="1">
      <c r="A977" s="12"/>
      <c r="B977" s="119"/>
      <c r="C977" s="119"/>
      <c r="D977" s="7"/>
      <c r="E977" s="7"/>
      <c r="F977" s="120"/>
      <c r="G977" s="7"/>
      <c r="H977" s="7"/>
      <c r="I977" s="120"/>
      <c r="J977" s="7"/>
      <c r="K977" s="7"/>
      <c r="L977" s="120"/>
      <c r="M977" s="7"/>
      <c r="N977" s="7"/>
      <c r="O977" s="120"/>
      <c r="P977" s="7"/>
      <c r="Q977" s="7"/>
      <c r="R977" s="120"/>
      <c r="S977" s="7"/>
      <c r="T977" s="7"/>
      <c r="U977" s="7"/>
      <c r="V977" s="7"/>
      <c r="W977" s="8"/>
      <c r="X977" s="7"/>
      <c r="Y977" s="43"/>
      <c r="Z977" s="43"/>
    </row>
    <row r="978" ht="15.75" customHeight="1">
      <c r="A978" s="12"/>
      <c r="B978" s="119"/>
      <c r="C978" s="119"/>
      <c r="D978" s="7"/>
      <c r="E978" s="7"/>
      <c r="F978" s="120"/>
      <c r="G978" s="7"/>
      <c r="H978" s="7"/>
      <c r="I978" s="120"/>
      <c r="J978" s="7"/>
      <c r="K978" s="7"/>
      <c r="L978" s="120"/>
      <c r="M978" s="7"/>
      <c r="N978" s="7"/>
      <c r="O978" s="120"/>
      <c r="P978" s="7"/>
      <c r="Q978" s="7"/>
      <c r="R978" s="120"/>
      <c r="S978" s="7"/>
      <c r="T978" s="7"/>
      <c r="U978" s="7"/>
      <c r="V978" s="7"/>
      <c r="W978" s="8"/>
      <c r="X978" s="7"/>
      <c r="Y978" s="43"/>
      <c r="Z978" s="43"/>
    </row>
    <row r="979" ht="15.75" customHeight="1">
      <c r="A979" s="12"/>
      <c r="B979" s="119"/>
      <c r="C979" s="119"/>
      <c r="D979" s="7"/>
      <c r="E979" s="7"/>
      <c r="F979" s="120"/>
      <c r="G979" s="7"/>
      <c r="H979" s="7"/>
      <c r="I979" s="120"/>
      <c r="J979" s="7"/>
      <c r="K979" s="7"/>
      <c r="L979" s="120"/>
      <c r="M979" s="7"/>
      <c r="N979" s="7"/>
      <c r="O979" s="120"/>
      <c r="P979" s="7"/>
      <c r="Q979" s="7"/>
      <c r="R979" s="120"/>
      <c r="S979" s="7"/>
      <c r="T979" s="7"/>
      <c r="U979" s="7"/>
      <c r="V979" s="7"/>
      <c r="W979" s="8"/>
      <c r="X979" s="7"/>
      <c r="Y979" s="43"/>
      <c r="Z979" s="43"/>
    </row>
    <row r="980" ht="15.75" customHeight="1">
      <c r="A980" s="12"/>
      <c r="B980" s="119"/>
      <c r="C980" s="119"/>
      <c r="D980" s="7"/>
      <c r="E980" s="7"/>
      <c r="F980" s="120"/>
      <c r="G980" s="7"/>
      <c r="H980" s="7"/>
      <c r="I980" s="120"/>
      <c r="J980" s="7"/>
      <c r="K980" s="7"/>
      <c r="L980" s="120"/>
      <c r="M980" s="7"/>
      <c r="N980" s="7"/>
      <c r="O980" s="120"/>
      <c r="P980" s="7"/>
      <c r="Q980" s="7"/>
      <c r="R980" s="120"/>
      <c r="S980" s="7"/>
      <c r="T980" s="7"/>
      <c r="U980" s="7"/>
      <c r="V980" s="7"/>
      <c r="W980" s="8"/>
      <c r="X980" s="7"/>
      <c r="Y980" s="43"/>
      <c r="Z980" s="43"/>
    </row>
    <row r="981" ht="15.75" customHeight="1">
      <c r="A981" s="12"/>
      <c r="B981" s="119"/>
      <c r="C981" s="119"/>
      <c r="D981" s="7"/>
      <c r="E981" s="7"/>
      <c r="F981" s="120"/>
      <c r="G981" s="7"/>
      <c r="H981" s="7"/>
      <c r="I981" s="120"/>
      <c r="J981" s="7"/>
      <c r="K981" s="7"/>
      <c r="L981" s="120"/>
      <c r="M981" s="7"/>
      <c r="N981" s="7"/>
      <c r="O981" s="120"/>
      <c r="P981" s="7"/>
      <c r="Q981" s="7"/>
      <c r="R981" s="120"/>
      <c r="S981" s="7"/>
      <c r="T981" s="7"/>
      <c r="U981" s="7"/>
      <c r="V981" s="7"/>
      <c r="W981" s="8"/>
      <c r="X981" s="7"/>
      <c r="Y981" s="43"/>
      <c r="Z981" s="43"/>
    </row>
    <row r="982" ht="15.75" customHeight="1">
      <c r="A982" s="12"/>
      <c r="B982" s="119"/>
      <c r="C982" s="119"/>
      <c r="D982" s="7"/>
      <c r="E982" s="7"/>
      <c r="F982" s="120"/>
      <c r="G982" s="7"/>
      <c r="H982" s="7"/>
      <c r="I982" s="120"/>
      <c r="J982" s="7"/>
      <c r="K982" s="7"/>
      <c r="L982" s="120"/>
      <c r="M982" s="7"/>
      <c r="N982" s="7"/>
      <c r="O982" s="120"/>
      <c r="P982" s="7"/>
      <c r="Q982" s="7"/>
      <c r="R982" s="120"/>
      <c r="S982" s="7"/>
      <c r="T982" s="7"/>
      <c r="U982" s="7"/>
      <c r="V982" s="7"/>
      <c r="W982" s="8"/>
      <c r="X982" s="7"/>
      <c r="Y982" s="43"/>
      <c r="Z982" s="43"/>
    </row>
    <row r="983" ht="15.75" customHeight="1">
      <c r="A983" s="12"/>
      <c r="B983" s="119"/>
      <c r="C983" s="119"/>
      <c r="D983" s="7"/>
      <c r="E983" s="7"/>
      <c r="F983" s="120"/>
      <c r="G983" s="7"/>
      <c r="H983" s="7"/>
      <c r="I983" s="120"/>
      <c r="J983" s="7"/>
      <c r="K983" s="7"/>
      <c r="L983" s="120"/>
      <c r="M983" s="7"/>
      <c r="N983" s="7"/>
      <c r="O983" s="120"/>
      <c r="P983" s="7"/>
      <c r="Q983" s="7"/>
      <c r="R983" s="120"/>
      <c r="S983" s="7"/>
      <c r="T983" s="7"/>
      <c r="U983" s="7"/>
      <c r="V983" s="7"/>
      <c r="W983" s="8"/>
      <c r="X983" s="7"/>
      <c r="Y983" s="43"/>
      <c r="Z983" s="43"/>
    </row>
    <row r="984" ht="15.75" customHeight="1">
      <c r="A984" s="12"/>
      <c r="B984" s="119"/>
      <c r="C984" s="119"/>
      <c r="D984" s="7"/>
      <c r="E984" s="7"/>
      <c r="F984" s="120"/>
      <c r="G984" s="7"/>
      <c r="H984" s="7"/>
      <c r="I984" s="120"/>
      <c r="J984" s="7"/>
      <c r="K984" s="7"/>
      <c r="L984" s="120"/>
      <c r="M984" s="7"/>
      <c r="N984" s="7"/>
      <c r="O984" s="120"/>
      <c r="P984" s="7"/>
      <c r="Q984" s="7"/>
      <c r="R984" s="120"/>
      <c r="S984" s="7"/>
      <c r="T984" s="7"/>
      <c r="U984" s="7"/>
      <c r="V984" s="7"/>
      <c r="W984" s="8"/>
      <c r="X984" s="7"/>
      <c r="Y984" s="43"/>
      <c r="Z984" s="43"/>
    </row>
    <row r="985" ht="15.75" customHeight="1">
      <c r="A985" s="12"/>
      <c r="B985" s="119"/>
      <c r="C985" s="119"/>
      <c r="D985" s="7"/>
      <c r="E985" s="7"/>
      <c r="F985" s="120"/>
      <c r="G985" s="7"/>
      <c r="H985" s="7"/>
      <c r="I985" s="120"/>
      <c r="J985" s="7"/>
      <c r="K985" s="7"/>
      <c r="L985" s="120"/>
      <c r="M985" s="7"/>
      <c r="N985" s="7"/>
      <c r="O985" s="120"/>
      <c r="P985" s="7"/>
      <c r="Q985" s="7"/>
      <c r="R985" s="120"/>
      <c r="S985" s="7"/>
      <c r="T985" s="7"/>
      <c r="U985" s="7"/>
      <c r="V985" s="7"/>
      <c r="W985" s="8"/>
      <c r="X985" s="7"/>
      <c r="Y985" s="43"/>
      <c r="Z985" s="43"/>
    </row>
    <row r="986" ht="15.75" customHeight="1">
      <c r="A986" s="12"/>
      <c r="B986" s="119"/>
      <c r="C986" s="119"/>
      <c r="D986" s="7"/>
      <c r="E986" s="7"/>
      <c r="F986" s="120"/>
      <c r="G986" s="7"/>
      <c r="H986" s="7"/>
      <c r="I986" s="120"/>
      <c r="J986" s="7"/>
      <c r="K986" s="7"/>
      <c r="L986" s="120"/>
      <c r="M986" s="7"/>
      <c r="N986" s="7"/>
      <c r="O986" s="120"/>
      <c r="P986" s="7"/>
      <c r="Q986" s="7"/>
      <c r="R986" s="120"/>
      <c r="S986" s="7"/>
      <c r="T986" s="7"/>
      <c r="U986" s="7"/>
      <c r="V986" s="7"/>
      <c r="W986" s="8"/>
      <c r="X986" s="7"/>
      <c r="Y986" s="43"/>
      <c r="Z986" s="43"/>
    </row>
    <row r="987" ht="15.75" customHeight="1">
      <c r="A987" s="12"/>
      <c r="B987" s="119"/>
      <c r="C987" s="119"/>
      <c r="D987" s="7"/>
      <c r="E987" s="7"/>
      <c r="F987" s="120"/>
      <c r="G987" s="7"/>
      <c r="H987" s="7"/>
      <c r="I987" s="120"/>
      <c r="J987" s="7"/>
      <c r="K987" s="7"/>
      <c r="L987" s="120"/>
      <c r="M987" s="7"/>
      <c r="N987" s="7"/>
      <c r="O987" s="120"/>
      <c r="P987" s="7"/>
      <c r="Q987" s="7"/>
      <c r="R987" s="120"/>
      <c r="S987" s="7"/>
      <c r="T987" s="7"/>
      <c r="U987" s="7"/>
      <c r="V987" s="7"/>
      <c r="W987" s="8"/>
      <c r="X987" s="7"/>
      <c r="Y987" s="43"/>
      <c r="Z987" s="43"/>
    </row>
    <row r="988" ht="15.75" customHeight="1">
      <c r="A988" s="12"/>
      <c r="B988" s="119"/>
      <c r="C988" s="119"/>
      <c r="D988" s="7"/>
      <c r="E988" s="7"/>
      <c r="F988" s="120"/>
      <c r="G988" s="7"/>
      <c r="H988" s="7"/>
      <c r="I988" s="120"/>
      <c r="J988" s="7"/>
      <c r="K988" s="7"/>
      <c r="L988" s="120"/>
      <c r="M988" s="7"/>
      <c r="N988" s="7"/>
      <c r="O988" s="120"/>
      <c r="P988" s="7"/>
      <c r="Q988" s="7"/>
      <c r="R988" s="120"/>
      <c r="S988" s="7"/>
      <c r="T988" s="7"/>
      <c r="U988" s="7"/>
      <c r="V988" s="7"/>
      <c r="W988" s="8"/>
      <c r="X988" s="7"/>
      <c r="Y988" s="43"/>
      <c r="Z988" s="43"/>
    </row>
    <row r="989" ht="15.75" customHeight="1">
      <c r="A989" s="12"/>
      <c r="B989" s="119"/>
      <c r="C989" s="119"/>
      <c r="D989" s="7"/>
      <c r="E989" s="7"/>
      <c r="F989" s="120"/>
      <c r="G989" s="7"/>
      <c r="H989" s="7"/>
      <c r="I989" s="120"/>
      <c r="J989" s="7"/>
      <c r="K989" s="7"/>
      <c r="L989" s="120"/>
      <c r="M989" s="7"/>
      <c r="N989" s="7"/>
      <c r="O989" s="120"/>
      <c r="P989" s="7"/>
      <c r="Q989" s="7"/>
      <c r="R989" s="120"/>
      <c r="S989" s="7"/>
      <c r="T989" s="7"/>
      <c r="U989" s="7"/>
      <c r="V989" s="7"/>
      <c r="W989" s="8"/>
      <c r="X989" s="7"/>
      <c r="Y989" s="43"/>
      <c r="Z989" s="43"/>
    </row>
    <row r="990" ht="15.75" customHeight="1">
      <c r="A990" s="12"/>
      <c r="B990" s="119"/>
      <c r="C990" s="119"/>
      <c r="D990" s="7"/>
      <c r="E990" s="7"/>
      <c r="F990" s="120"/>
      <c r="G990" s="7"/>
      <c r="H990" s="7"/>
      <c r="I990" s="120"/>
      <c r="J990" s="7"/>
      <c r="K990" s="7"/>
      <c r="L990" s="120"/>
      <c r="M990" s="7"/>
      <c r="N990" s="7"/>
      <c r="O990" s="120"/>
      <c r="P990" s="7"/>
      <c r="Q990" s="7"/>
      <c r="R990" s="120"/>
      <c r="S990" s="7"/>
      <c r="T990" s="7"/>
      <c r="U990" s="7"/>
      <c r="V990" s="7"/>
      <c r="W990" s="8"/>
      <c r="X990" s="7"/>
      <c r="Y990" s="43"/>
      <c r="Z990" s="43"/>
    </row>
    <row r="991" ht="15.75" customHeight="1">
      <c r="A991" s="12"/>
      <c r="B991" s="119"/>
      <c r="C991" s="119"/>
      <c r="D991" s="7"/>
      <c r="E991" s="7"/>
      <c r="F991" s="120"/>
      <c r="G991" s="7"/>
      <c r="H991" s="7"/>
      <c r="I991" s="120"/>
      <c r="J991" s="7"/>
      <c r="K991" s="7"/>
      <c r="L991" s="120"/>
      <c r="M991" s="7"/>
      <c r="N991" s="7"/>
      <c r="O991" s="120"/>
      <c r="P991" s="7"/>
      <c r="Q991" s="7"/>
      <c r="R991" s="120"/>
      <c r="S991" s="7"/>
      <c r="T991" s="7"/>
      <c r="U991" s="7"/>
      <c r="V991" s="7"/>
      <c r="W991" s="8"/>
      <c r="X991" s="7"/>
      <c r="Y991" s="43"/>
      <c r="Z991" s="43"/>
    </row>
    <row r="992" ht="15.75" customHeight="1">
      <c r="A992" s="12"/>
      <c r="B992" s="119"/>
      <c r="C992" s="119"/>
      <c r="D992" s="7"/>
      <c r="E992" s="7"/>
      <c r="F992" s="120"/>
      <c r="G992" s="7"/>
      <c r="H992" s="7"/>
      <c r="I992" s="120"/>
      <c r="J992" s="7"/>
      <c r="K992" s="7"/>
      <c r="L992" s="120"/>
      <c r="M992" s="7"/>
      <c r="N992" s="7"/>
      <c r="O992" s="120"/>
      <c r="P992" s="7"/>
      <c r="Q992" s="7"/>
      <c r="R992" s="120"/>
      <c r="S992" s="7"/>
      <c r="T992" s="7"/>
      <c r="U992" s="7"/>
      <c r="V992" s="7"/>
      <c r="W992" s="8"/>
      <c r="X992" s="7"/>
      <c r="Y992" s="43"/>
      <c r="Z992" s="43"/>
    </row>
    <row r="993" ht="15.75" customHeight="1">
      <c r="A993" s="12"/>
      <c r="B993" s="119"/>
      <c r="C993" s="119"/>
      <c r="D993" s="7"/>
      <c r="E993" s="7"/>
      <c r="F993" s="120"/>
      <c r="G993" s="7"/>
      <c r="H993" s="7"/>
      <c r="I993" s="120"/>
      <c r="J993" s="7"/>
      <c r="K993" s="7"/>
      <c r="L993" s="120"/>
      <c r="M993" s="7"/>
      <c r="N993" s="7"/>
      <c r="O993" s="120"/>
      <c r="P993" s="7"/>
      <c r="Q993" s="7"/>
      <c r="R993" s="120"/>
      <c r="S993" s="7"/>
      <c r="T993" s="7"/>
      <c r="U993" s="7"/>
      <c r="V993" s="7"/>
      <c r="W993" s="8"/>
      <c r="X993" s="7"/>
      <c r="Y993" s="43"/>
      <c r="Z993" s="43"/>
    </row>
    <row r="994" ht="15.75" customHeight="1">
      <c r="A994" s="12"/>
      <c r="B994" s="119"/>
      <c r="C994" s="119"/>
      <c r="D994" s="7"/>
      <c r="E994" s="7"/>
      <c r="F994" s="120"/>
      <c r="G994" s="7"/>
      <c r="H994" s="7"/>
      <c r="I994" s="120"/>
      <c r="J994" s="7"/>
      <c r="K994" s="7"/>
      <c r="L994" s="120"/>
      <c r="M994" s="7"/>
      <c r="N994" s="7"/>
      <c r="O994" s="120"/>
      <c r="P994" s="7"/>
      <c r="Q994" s="7"/>
      <c r="R994" s="120"/>
      <c r="S994" s="7"/>
      <c r="T994" s="7"/>
      <c r="U994" s="7"/>
      <c r="V994" s="7"/>
      <c r="W994" s="8"/>
      <c r="X994" s="7"/>
      <c r="Y994" s="43"/>
      <c r="Z994" s="43"/>
    </row>
    <row r="995" ht="15.75" customHeight="1">
      <c r="A995" s="12"/>
      <c r="B995" s="119"/>
      <c r="C995" s="119"/>
      <c r="D995" s="7"/>
      <c r="E995" s="7"/>
      <c r="F995" s="120"/>
      <c r="G995" s="7"/>
      <c r="H995" s="7"/>
      <c r="I995" s="120"/>
      <c r="J995" s="7"/>
      <c r="K995" s="7"/>
      <c r="L995" s="120"/>
      <c r="M995" s="7"/>
      <c r="N995" s="7"/>
      <c r="O995" s="120"/>
      <c r="P995" s="7"/>
      <c r="Q995" s="7"/>
      <c r="R995" s="120"/>
      <c r="S995" s="7"/>
      <c r="T995" s="7"/>
      <c r="U995" s="7"/>
      <c r="V995" s="7"/>
      <c r="W995" s="8"/>
      <c r="X995" s="7"/>
      <c r="Y995" s="43"/>
      <c r="Z995" s="43"/>
    </row>
    <row r="996" ht="15.75" customHeight="1">
      <c r="A996" s="12"/>
      <c r="B996" s="119"/>
      <c r="C996" s="119"/>
      <c r="D996" s="7"/>
      <c r="E996" s="7"/>
      <c r="F996" s="120"/>
      <c r="G996" s="7"/>
      <c r="H996" s="7"/>
      <c r="I996" s="120"/>
      <c r="J996" s="7"/>
      <c r="K996" s="7"/>
      <c r="L996" s="120"/>
      <c r="M996" s="7"/>
      <c r="N996" s="7"/>
      <c r="O996" s="120"/>
      <c r="P996" s="7"/>
      <c r="Q996" s="7"/>
      <c r="R996" s="120"/>
      <c r="S996" s="7"/>
      <c r="T996" s="7"/>
      <c r="U996" s="7"/>
      <c r="V996" s="7"/>
      <c r="W996" s="8"/>
      <c r="X996" s="7"/>
      <c r="Y996" s="43"/>
      <c r="Z996" s="43"/>
    </row>
    <row r="997" ht="15.75" customHeight="1">
      <c r="A997" s="12"/>
      <c r="B997" s="119"/>
      <c r="C997" s="119"/>
      <c r="D997" s="7"/>
      <c r="E997" s="7"/>
      <c r="F997" s="120"/>
      <c r="G997" s="7"/>
      <c r="H997" s="7"/>
      <c r="I997" s="120"/>
      <c r="J997" s="7"/>
      <c r="K997" s="7"/>
      <c r="L997" s="120"/>
      <c r="M997" s="7"/>
      <c r="N997" s="7"/>
      <c r="O997" s="120"/>
      <c r="P997" s="7"/>
      <c r="Q997" s="7"/>
      <c r="R997" s="120"/>
      <c r="S997" s="7"/>
      <c r="T997" s="7"/>
      <c r="U997" s="7"/>
      <c r="V997" s="7"/>
      <c r="W997" s="8"/>
      <c r="X997" s="7"/>
      <c r="Y997" s="43"/>
      <c r="Z997" s="43"/>
    </row>
    <row r="998" ht="15.75" customHeight="1">
      <c r="A998" s="12"/>
      <c r="B998" s="119"/>
      <c r="C998" s="119"/>
      <c r="D998" s="7"/>
      <c r="E998" s="7"/>
      <c r="F998" s="120"/>
      <c r="G998" s="7"/>
      <c r="H998" s="7"/>
      <c r="I998" s="120"/>
      <c r="J998" s="7"/>
      <c r="K998" s="7"/>
      <c r="L998" s="120"/>
      <c r="M998" s="7"/>
      <c r="N998" s="7"/>
      <c r="O998" s="120"/>
      <c r="P998" s="7"/>
      <c r="Q998" s="7"/>
      <c r="R998" s="120"/>
      <c r="S998" s="7"/>
      <c r="T998" s="7"/>
      <c r="U998" s="7"/>
      <c r="V998" s="7"/>
      <c r="W998" s="8"/>
      <c r="X998" s="7"/>
      <c r="Y998" s="43"/>
      <c r="Z998" s="43"/>
    </row>
    <row r="999" ht="15.75" customHeight="1">
      <c r="A999" s="12"/>
      <c r="B999" s="119"/>
      <c r="C999" s="119"/>
      <c r="D999" s="7"/>
      <c r="E999" s="7"/>
      <c r="F999" s="120"/>
      <c r="G999" s="7"/>
      <c r="H999" s="7"/>
      <c r="I999" s="120"/>
      <c r="J999" s="7"/>
      <c r="K999" s="7"/>
      <c r="L999" s="120"/>
      <c r="M999" s="7"/>
      <c r="N999" s="7"/>
      <c r="O999" s="120"/>
      <c r="P999" s="7"/>
      <c r="Q999" s="7"/>
      <c r="R999" s="120"/>
      <c r="S999" s="7"/>
      <c r="T999" s="7"/>
      <c r="U999" s="7"/>
      <c r="V999" s="7"/>
      <c r="W999" s="8"/>
      <c r="X999" s="7"/>
      <c r="Y999" s="43"/>
      <c r="Z999" s="43"/>
    </row>
    <row r="1000" ht="15.75" customHeight="1">
      <c r="A1000" s="12"/>
      <c r="B1000" s="119"/>
      <c r="C1000" s="119"/>
      <c r="D1000" s="7"/>
      <c r="E1000" s="7"/>
      <c r="F1000" s="120"/>
      <c r="G1000" s="7"/>
      <c r="H1000" s="7"/>
      <c r="I1000" s="120"/>
      <c r="J1000" s="7"/>
      <c r="K1000" s="7"/>
      <c r="L1000" s="120"/>
      <c r="M1000" s="7"/>
      <c r="N1000" s="7"/>
      <c r="O1000" s="120"/>
      <c r="P1000" s="7"/>
      <c r="Q1000" s="7"/>
      <c r="R1000" s="120"/>
      <c r="S1000" s="7"/>
      <c r="T1000" s="7"/>
      <c r="U1000" s="7"/>
      <c r="V1000" s="7"/>
      <c r="W1000" s="8"/>
      <c r="X1000" s="7"/>
      <c r="Y1000" s="43"/>
      <c r="Z1000" s="43"/>
    </row>
  </sheetData>
  <mergeCells count="1088">
    <mergeCell ref="O5:Q5"/>
    <mergeCell ref="R5:T5"/>
    <mergeCell ref="A3:W3"/>
    <mergeCell ref="A5:A6"/>
    <mergeCell ref="B5:B6"/>
    <mergeCell ref="C5:C6"/>
    <mergeCell ref="D5:D6"/>
    <mergeCell ref="E5:E6"/>
    <mergeCell ref="F5:H5"/>
    <mergeCell ref="W5:W6"/>
    <mergeCell ref="U5:U6"/>
    <mergeCell ref="V5:V6"/>
    <mergeCell ref="V7:V8"/>
    <mergeCell ref="W7:W8"/>
    <mergeCell ref="V9:W9"/>
    <mergeCell ref="V10:W10"/>
    <mergeCell ref="V11:W11"/>
    <mergeCell ref="I5:K5"/>
    <mergeCell ref="L5:N5"/>
    <mergeCell ref="A7:A11"/>
    <mergeCell ref="B7:B11"/>
    <mergeCell ref="C7:C8"/>
    <mergeCell ref="B12:B16"/>
    <mergeCell ref="C12:C13"/>
    <mergeCell ref="A12:A16"/>
    <mergeCell ref="A17:A21"/>
    <mergeCell ref="B17:B21"/>
    <mergeCell ref="C17:C18"/>
    <mergeCell ref="A22:A26"/>
    <mergeCell ref="B22:B26"/>
    <mergeCell ref="C22:C23"/>
    <mergeCell ref="V29:W29"/>
    <mergeCell ref="V30:W30"/>
    <mergeCell ref="V31:W31"/>
    <mergeCell ref="V32:V33"/>
    <mergeCell ref="W32:W33"/>
    <mergeCell ref="V34:W34"/>
    <mergeCell ref="V35:W35"/>
    <mergeCell ref="V36:W36"/>
    <mergeCell ref="V12:V13"/>
    <mergeCell ref="W12:W13"/>
    <mergeCell ref="V14:W14"/>
    <mergeCell ref="V15:W15"/>
    <mergeCell ref="V16:W16"/>
    <mergeCell ref="V17:V18"/>
    <mergeCell ref="W17:W18"/>
    <mergeCell ref="V19:W19"/>
    <mergeCell ref="V20:W20"/>
    <mergeCell ref="V21:W21"/>
    <mergeCell ref="V22:V23"/>
    <mergeCell ref="W22:W23"/>
    <mergeCell ref="V24:W24"/>
    <mergeCell ref="V25:W25"/>
    <mergeCell ref="V26:W26"/>
    <mergeCell ref="V27:V28"/>
    <mergeCell ref="W27:W28"/>
    <mergeCell ref="V37:V38"/>
    <mergeCell ref="W37:W38"/>
    <mergeCell ref="V39:W39"/>
    <mergeCell ref="V40:W40"/>
    <mergeCell ref="V41:W41"/>
    <mergeCell ref="V42:V43"/>
    <mergeCell ref="W42:W43"/>
    <mergeCell ref="V44:W44"/>
    <mergeCell ref="V45:W45"/>
    <mergeCell ref="V46:W46"/>
    <mergeCell ref="V47:V48"/>
    <mergeCell ref="W47:W48"/>
    <mergeCell ref="V49:W49"/>
    <mergeCell ref="V50:W50"/>
    <mergeCell ref="V51:W51"/>
    <mergeCell ref="V52:V53"/>
    <mergeCell ref="W52:W53"/>
    <mergeCell ref="V54:W54"/>
    <mergeCell ref="V55:W55"/>
    <mergeCell ref="V56:W56"/>
    <mergeCell ref="V57:V58"/>
    <mergeCell ref="W57:W58"/>
    <mergeCell ref="V59:W59"/>
    <mergeCell ref="V60:W60"/>
    <mergeCell ref="V61:W61"/>
    <mergeCell ref="V62:V63"/>
    <mergeCell ref="W62:W63"/>
    <mergeCell ref="V64:W64"/>
    <mergeCell ref="V65:W65"/>
    <mergeCell ref="V66:W66"/>
    <mergeCell ref="V67:V68"/>
    <mergeCell ref="W67:W68"/>
    <mergeCell ref="V69:W69"/>
    <mergeCell ref="V70:W70"/>
    <mergeCell ref="V71:W71"/>
    <mergeCell ref="V72:V73"/>
    <mergeCell ref="W72:W73"/>
    <mergeCell ref="V74:W74"/>
    <mergeCell ref="V75:W75"/>
    <mergeCell ref="A72:A76"/>
    <mergeCell ref="B72:B76"/>
    <mergeCell ref="C72:C73"/>
    <mergeCell ref="A77:A81"/>
    <mergeCell ref="B77:B81"/>
    <mergeCell ref="C77:C78"/>
    <mergeCell ref="A82:A86"/>
    <mergeCell ref="A87:A91"/>
    <mergeCell ref="B87:B91"/>
    <mergeCell ref="A92:A96"/>
    <mergeCell ref="B92:B96"/>
    <mergeCell ref="C92:C93"/>
    <mergeCell ref="B97:B101"/>
    <mergeCell ref="C97:C98"/>
    <mergeCell ref="B37:B41"/>
    <mergeCell ref="C37:C38"/>
    <mergeCell ref="C42:C43"/>
    <mergeCell ref="A27:A31"/>
    <mergeCell ref="B27:B31"/>
    <mergeCell ref="C27:C28"/>
    <mergeCell ref="A32:A36"/>
    <mergeCell ref="B32:B36"/>
    <mergeCell ref="C32:C33"/>
    <mergeCell ref="A37:A41"/>
    <mergeCell ref="C57:C58"/>
    <mergeCell ref="C62:C63"/>
    <mergeCell ref="C67:C68"/>
    <mergeCell ref="A42:A46"/>
    <mergeCell ref="B42:B46"/>
    <mergeCell ref="A47:A51"/>
    <mergeCell ref="B47:B51"/>
    <mergeCell ref="C47:C48"/>
    <mergeCell ref="B52:B56"/>
    <mergeCell ref="C52:C53"/>
    <mergeCell ref="A52:A56"/>
    <mergeCell ref="A57:A61"/>
    <mergeCell ref="B57:B61"/>
    <mergeCell ref="A62:A66"/>
    <mergeCell ref="B62:B66"/>
    <mergeCell ref="A67:A71"/>
    <mergeCell ref="B67:B71"/>
    <mergeCell ref="B82:B86"/>
    <mergeCell ref="C82:C83"/>
    <mergeCell ref="C87:C88"/>
    <mergeCell ref="A97:A101"/>
    <mergeCell ref="A102:A106"/>
    <mergeCell ref="B102:B106"/>
    <mergeCell ref="C102:C103"/>
    <mergeCell ref="A107:A111"/>
    <mergeCell ref="B107:B111"/>
    <mergeCell ref="C107:C108"/>
    <mergeCell ref="V76:W76"/>
    <mergeCell ref="V77:V78"/>
    <mergeCell ref="W77:W78"/>
    <mergeCell ref="V79:W79"/>
    <mergeCell ref="V80:W80"/>
    <mergeCell ref="V81:W81"/>
    <mergeCell ref="V82:V83"/>
    <mergeCell ref="W82:W83"/>
    <mergeCell ref="V84:W84"/>
    <mergeCell ref="V85:W85"/>
    <mergeCell ref="V86:W86"/>
    <mergeCell ref="V87:V88"/>
    <mergeCell ref="W87:W88"/>
    <mergeCell ref="V89:W89"/>
    <mergeCell ref="V90:W90"/>
    <mergeCell ref="V91:W91"/>
    <mergeCell ref="V92:V93"/>
    <mergeCell ref="W92:W93"/>
    <mergeCell ref="V94:W94"/>
    <mergeCell ref="V95:W95"/>
    <mergeCell ref="V96:W96"/>
    <mergeCell ref="V97:V98"/>
    <mergeCell ref="W97:W98"/>
    <mergeCell ref="V99:W99"/>
    <mergeCell ref="V100:W100"/>
    <mergeCell ref="V101:W101"/>
    <mergeCell ref="V102:V103"/>
    <mergeCell ref="W102:W103"/>
    <mergeCell ref="V104:W104"/>
    <mergeCell ref="V105:W105"/>
    <mergeCell ref="V106:W106"/>
    <mergeCell ref="V107:V108"/>
    <mergeCell ref="W107:W108"/>
    <mergeCell ref="V109:W109"/>
    <mergeCell ref="V110:W110"/>
    <mergeCell ref="V111:W111"/>
    <mergeCell ref="V112:V113"/>
    <mergeCell ref="W112:W113"/>
    <mergeCell ref="V114:W114"/>
    <mergeCell ref="V115:W115"/>
    <mergeCell ref="V116:W116"/>
    <mergeCell ref="V117:V118"/>
    <mergeCell ref="W117:W118"/>
    <mergeCell ref="V119:W119"/>
    <mergeCell ref="V120:W120"/>
    <mergeCell ref="V121:W121"/>
    <mergeCell ref="V122:V123"/>
    <mergeCell ref="W122:W123"/>
    <mergeCell ref="V124:W124"/>
    <mergeCell ref="V125:W125"/>
    <mergeCell ref="V126:W126"/>
    <mergeCell ref="V127:V128"/>
    <mergeCell ref="W127:W128"/>
    <mergeCell ref="V129:W129"/>
    <mergeCell ref="V130:W130"/>
    <mergeCell ref="V131:W131"/>
    <mergeCell ref="V132:V133"/>
    <mergeCell ref="W132:W133"/>
    <mergeCell ref="V134:W134"/>
    <mergeCell ref="V135:W135"/>
    <mergeCell ref="V136:W136"/>
    <mergeCell ref="V137:V138"/>
    <mergeCell ref="W137:W138"/>
    <mergeCell ref="V139:W139"/>
    <mergeCell ref="V140:W140"/>
    <mergeCell ref="V141:W141"/>
    <mergeCell ref="V142:V143"/>
    <mergeCell ref="W142:W143"/>
    <mergeCell ref="V144:W144"/>
    <mergeCell ref="V145:W145"/>
    <mergeCell ref="V146:W146"/>
    <mergeCell ref="V147:V148"/>
    <mergeCell ref="W147:W148"/>
    <mergeCell ref="V149:W149"/>
    <mergeCell ref="V150:W150"/>
    <mergeCell ref="V151:W151"/>
    <mergeCell ref="V152:V153"/>
    <mergeCell ref="W152:W153"/>
    <mergeCell ref="V154:W154"/>
    <mergeCell ref="V155:W155"/>
    <mergeCell ref="V156:W156"/>
    <mergeCell ref="V157:V158"/>
    <mergeCell ref="W157:W158"/>
    <mergeCell ref="V159:W159"/>
    <mergeCell ref="V160:W160"/>
    <mergeCell ref="V161:W161"/>
    <mergeCell ref="V162:V163"/>
    <mergeCell ref="W162:W163"/>
    <mergeCell ref="V164:W164"/>
    <mergeCell ref="V165:W165"/>
    <mergeCell ref="V166:W166"/>
    <mergeCell ref="V167:V168"/>
    <mergeCell ref="W167:W168"/>
    <mergeCell ref="V169:W169"/>
    <mergeCell ref="V170:W170"/>
    <mergeCell ref="V171:W171"/>
    <mergeCell ref="V172:V173"/>
    <mergeCell ref="W172:W173"/>
    <mergeCell ref="V244:W244"/>
    <mergeCell ref="V245:W245"/>
    <mergeCell ref="V237:V238"/>
    <mergeCell ref="W237:W238"/>
    <mergeCell ref="V239:W239"/>
    <mergeCell ref="V240:W240"/>
    <mergeCell ref="V241:W241"/>
    <mergeCell ref="V242:V243"/>
    <mergeCell ref="W242:W243"/>
    <mergeCell ref="A412:A416"/>
    <mergeCell ref="B412:B416"/>
    <mergeCell ref="C412:C413"/>
    <mergeCell ref="A417:A421"/>
    <mergeCell ref="B417:B421"/>
    <mergeCell ref="C417:C418"/>
    <mergeCell ref="A422:A426"/>
    <mergeCell ref="A427:A431"/>
    <mergeCell ref="B427:B431"/>
    <mergeCell ref="A432:A436"/>
    <mergeCell ref="B432:B436"/>
    <mergeCell ref="C432:C433"/>
    <mergeCell ref="B437:B441"/>
    <mergeCell ref="C437:C438"/>
    <mergeCell ref="B377:B381"/>
    <mergeCell ref="C377:C378"/>
    <mergeCell ref="C382:C383"/>
    <mergeCell ref="A367:A371"/>
    <mergeCell ref="B367:B371"/>
    <mergeCell ref="C367:C368"/>
    <mergeCell ref="A372:A376"/>
    <mergeCell ref="B372:B376"/>
    <mergeCell ref="C372:C373"/>
    <mergeCell ref="A377:A381"/>
    <mergeCell ref="C397:C398"/>
    <mergeCell ref="C402:C403"/>
    <mergeCell ref="C407:C408"/>
    <mergeCell ref="A382:A386"/>
    <mergeCell ref="B382:B386"/>
    <mergeCell ref="A387:A391"/>
    <mergeCell ref="B387:B391"/>
    <mergeCell ref="C387:C388"/>
    <mergeCell ref="B392:B396"/>
    <mergeCell ref="C392:C393"/>
    <mergeCell ref="A392:A396"/>
    <mergeCell ref="A397:A401"/>
    <mergeCell ref="B397:B401"/>
    <mergeCell ref="A402:A406"/>
    <mergeCell ref="B402:B406"/>
    <mergeCell ref="A407:A411"/>
    <mergeCell ref="B407:B411"/>
    <mergeCell ref="B422:B426"/>
    <mergeCell ref="C422:C423"/>
    <mergeCell ref="C427:C428"/>
    <mergeCell ref="A437:A441"/>
    <mergeCell ref="A442:A446"/>
    <mergeCell ref="B442:B446"/>
    <mergeCell ref="C442:C443"/>
    <mergeCell ref="A447:A451"/>
    <mergeCell ref="B447:B451"/>
    <mergeCell ref="C447:C448"/>
    <mergeCell ref="V456:W456"/>
    <mergeCell ref="V457:V458"/>
    <mergeCell ref="W457:W458"/>
    <mergeCell ref="V459:W459"/>
    <mergeCell ref="V460:W460"/>
    <mergeCell ref="V461:W461"/>
    <mergeCell ref="V462:V463"/>
    <mergeCell ref="W462:W463"/>
    <mergeCell ref="V464:W464"/>
    <mergeCell ref="V465:W465"/>
    <mergeCell ref="V466:W466"/>
    <mergeCell ref="V467:V468"/>
    <mergeCell ref="W467:W468"/>
    <mergeCell ref="V469:W469"/>
    <mergeCell ref="V470:W470"/>
    <mergeCell ref="V471:W471"/>
    <mergeCell ref="V472:V473"/>
    <mergeCell ref="W472:W473"/>
    <mergeCell ref="V474:W474"/>
    <mergeCell ref="V475:W475"/>
    <mergeCell ref="V476:W476"/>
    <mergeCell ref="V477:V478"/>
    <mergeCell ref="W477:W478"/>
    <mergeCell ref="V479:W479"/>
    <mergeCell ref="V480:W480"/>
    <mergeCell ref="V481:W481"/>
    <mergeCell ref="V482:V483"/>
    <mergeCell ref="W482:W483"/>
    <mergeCell ref="V484:W484"/>
    <mergeCell ref="V485:W485"/>
    <mergeCell ref="V486:W486"/>
    <mergeCell ref="V487:V488"/>
    <mergeCell ref="W487:W488"/>
    <mergeCell ref="V489:W489"/>
    <mergeCell ref="V490:W490"/>
    <mergeCell ref="V491:W491"/>
    <mergeCell ref="V492:V493"/>
    <mergeCell ref="W492:W493"/>
    <mergeCell ref="V494:W494"/>
    <mergeCell ref="V495:W495"/>
    <mergeCell ref="V496:W496"/>
    <mergeCell ref="V497:V498"/>
    <mergeCell ref="W497:W498"/>
    <mergeCell ref="V499:W499"/>
    <mergeCell ref="V500:W500"/>
    <mergeCell ref="V501:W501"/>
    <mergeCell ref="V502:V503"/>
    <mergeCell ref="W502:W503"/>
    <mergeCell ref="V504:W504"/>
    <mergeCell ref="V505:W505"/>
    <mergeCell ref="V506:W506"/>
    <mergeCell ref="V507:V508"/>
    <mergeCell ref="W507:W508"/>
    <mergeCell ref="V509:W509"/>
    <mergeCell ref="V510:W510"/>
    <mergeCell ref="V511:W511"/>
    <mergeCell ref="V512:V513"/>
    <mergeCell ref="W512:W513"/>
    <mergeCell ref="V514:W514"/>
    <mergeCell ref="V515:W515"/>
    <mergeCell ref="V516:W516"/>
    <mergeCell ref="V517:V518"/>
    <mergeCell ref="W517:W518"/>
    <mergeCell ref="V519:W519"/>
    <mergeCell ref="V520:W520"/>
    <mergeCell ref="V521:W521"/>
    <mergeCell ref="V522:V523"/>
    <mergeCell ref="W522:W523"/>
    <mergeCell ref="V524:W524"/>
    <mergeCell ref="V525:W525"/>
    <mergeCell ref="V526:W526"/>
    <mergeCell ref="V527:V528"/>
    <mergeCell ref="W527:W528"/>
    <mergeCell ref="V529:W529"/>
    <mergeCell ref="V530:W530"/>
    <mergeCell ref="V531:W531"/>
    <mergeCell ref="V532:V533"/>
    <mergeCell ref="W532:W533"/>
    <mergeCell ref="V534:W534"/>
    <mergeCell ref="V535:W535"/>
    <mergeCell ref="V536:W536"/>
    <mergeCell ref="V537:V538"/>
    <mergeCell ref="W537:W538"/>
    <mergeCell ref="V539:W539"/>
    <mergeCell ref="V540:W540"/>
    <mergeCell ref="V541:W541"/>
    <mergeCell ref="V542:V543"/>
    <mergeCell ref="W542:W543"/>
    <mergeCell ref="V544:W544"/>
    <mergeCell ref="V545:W545"/>
    <mergeCell ref="V546:W546"/>
    <mergeCell ref="V547:V548"/>
    <mergeCell ref="W547:W548"/>
    <mergeCell ref="V549:W549"/>
    <mergeCell ref="V550:W550"/>
    <mergeCell ref="V551:W551"/>
    <mergeCell ref="V552:V553"/>
    <mergeCell ref="W552:W553"/>
    <mergeCell ref="V595:V596"/>
    <mergeCell ref="V597:V598"/>
    <mergeCell ref="V599:V600"/>
    <mergeCell ref="V601:V602"/>
    <mergeCell ref="V603:V604"/>
    <mergeCell ref="V605:V606"/>
    <mergeCell ref="V607:V608"/>
    <mergeCell ref="V609:V610"/>
    <mergeCell ref="V611:V612"/>
    <mergeCell ref="V613:V614"/>
    <mergeCell ref="V615:V616"/>
    <mergeCell ref="V617:V618"/>
    <mergeCell ref="V619:V620"/>
    <mergeCell ref="V621:V622"/>
    <mergeCell ref="V637:V638"/>
    <mergeCell ref="V639:V640"/>
    <mergeCell ref="V641:V642"/>
    <mergeCell ref="V643:V644"/>
    <mergeCell ref="U645:V645"/>
    <mergeCell ref="V623:V624"/>
    <mergeCell ref="V625:V626"/>
    <mergeCell ref="V627:V628"/>
    <mergeCell ref="V629:V630"/>
    <mergeCell ref="V631:V632"/>
    <mergeCell ref="V633:V634"/>
    <mergeCell ref="V635:V636"/>
    <mergeCell ref="W611:W612"/>
    <mergeCell ref="W613:W614"/>
    <mergeCell ref="W615:W616"/>
    <mergeCell ref="W617:W618"/>
    <mergeCell ref="W619:W620"/>
    <mergeCell ref="W621:W622"/>
    <mergeCell ref="W623:W624"/>
    <mergeCell ref="W639:W640"/>
    <mergeCell ref="W641:W642"/>
    <mergeCell ref="W643:W644"/>
    <mergeCell ref="W645:W646"/>
    <mergeCell ref="W649:X649"/>
    <mergeCell ref="W652:X652"/>
    <mergeCell ref="W653:X653"/>
    <mergeCell ref="W625:W626"/>
    <mergeCell ref="W627:W628"/>
    <mergeCell ref="W629:W630"/>
    <mergeCell ref="W631:W632"/>
    <mergeCell ref="W633:W634"/>
    <mergeCell ref="W635:W636"/>
    <mergeCell ref="W637:W638"/>
    <mergeCell ref="V554:W554"/>
    <mergeCell ref="V555:W555"/>
    <mergeCell ref="V556:W556"/>
    <mergeCell ref="V557:V558"/>
    <mergeCell ref="W557:W558"/>
    <mergeCell ref="V559:W559"/>
    <mergeCell ref="V560:W560"/>
    <mergeCell ref="V561:W561"/>
    <mergeCell ref="V562:V563"/>
    <mergeCell ref="W562:W563"/>
    <mergeCell ref="V564:W564"/>
    <mergeCell ref="V565:W565"/>
    <mergeCell ref="V566:W566"/>
    <mergeCell ref="V567:V568"/>
    <mergeCell ref="W567:W568"/>
    <mergeCell ref="V569:W569"/>
    <mergeCell ref="V570:W570"/>
    <mergeCell ref="V571:W571"/>
    <mergeCell ref="V572:V573"/>
    <mergeCell ref="W572:W573"/>
    <mergeCell ref="V574:W574"/>
    <mergeCell ref="V575:W575"/>
    <mergeCell ref="V576:W576"/>
    <mergeCell ref="V577:V578"/>
    <mergeCell ref="W577:W578"/>
    <mergeCell ref="V579:W579"/>
    <mergeCell ref="V580:W580"/>
    <mergeCell ref="V581:W581"/>
    <mergeCell ref="V582:V583"/>
    <mergeCell ref="W582:W583"/>
    <mergeCell ref="V584:W584"/>
    <mergeCell ref="V585:W585"/>
    <mergeCell ref="V586:W586"/>
    <mergeCell ref="V587:V588"/>
    <mergeCell ref="W587:W588"/>
    <mergeCell ref="V589:V590"/>
    <mergeCell ref="W589:W590"/>
    <mergeCell ref="V591:V592"/>
    <mergeCell ref="W591:W592"/>
    <mergeCell ref="V593:V594"/>
    <mergeCell ref="W593:W594"/>
    <mergeCell ref="W595:W596"/>
    <mergeCell ref="W597:W598"/>
    <mergeCell ref="W599:W600"/>
    <mergeCell ref="W601:W602"/>
    <mergeCell ref="W603:W604"/>
    <mergeCell ref="W605:W606"/>
    <mergeCell ref="W607:W608"/>
    <mergeCell ref="W609:W610"/>
    <mergeCell ref="V216:W216"/>
    <mergeCell ref="V217:V218"/>
    <mergeCell ref="W217:W218"/>
    <mergeCell ref="V219:W219"/>
    <mergeCell ref="V220:W220"/>
    <mergeCell ref="V221:W221"/>
    <mergeCell ref="V222:V223"/>
    <mergeCell ref="W222:W223"/>
    <mergeCell ref="V224:W224"/>
    <mergeCell ref="V225:W225"/>
    <mergeCell ref="V226:W226"/>
    <mergeCell ref="V227:V228"/>
    <mergeCell ref="W227:W228"/>
    <mergeCell ref="V229:W229"/>
    <mergeCell ref="V174:W174"/>
    <mergeCell ref="V175:W175"/>
    <mergeCell ref="V176:W176"/>
    <mergeCell ref="V177:V178"/>
    <mergeCell ref="W177:W178"/>
    <mergeCell ref="V179:W179"/>
    <mergeCell ref="V180:W180"/>
    <mergeCell ref="V181:W181"/>
    <mergeCell ref="V182:V183"/>
    <mergeCell ref="W182:W183"/>
    <mergeCell ref="V184:W184"/>
    <mergeCell ref="V185:W185"/>
    <mergeCell ref="V186:W186"/>
    <mergeCell ref="V187:V188"/>
    <mergeCell ref="W187:W188"/>
    <mergeCell ref="V189:W189"/>
    <mergeCell ref="V190:W190"/>
    <mergeCell ref="V191:W191"/>
    <mergeCell ref="V192:V193"/>
    <mergeCell ref="W192:W193"/>
    <mergeCell ref="V194:W194"/>
    <mergeCell ref="V195:W195"/>
    <mergeCell ref="V196:W196"/>
    <mergeCell ref="V197:V198"/>
    <mergeCell ref="W197:W198"/>
    <mergeCell ref="V199:W199"/>
    <mergeCell ref="V200:W200"/>
    <mergeCell ref="V201:W201"/>
    <mergeCell ref="V202:V203"/>
    <mergeCell ref="W202:W203"/>
    <mergeCell ref="V204:W204"/>
    <mergeCell ref="V205:W205"/>
    <mergeCell ref="V206:W206"/>
    <mergeCell ref="V207:V208"/>
    <mergeCell ref="W207:W208"/>
    <mergeCell ref="V209:W209"/>
    <mergeCell ref="V210:W210"/>
    <mergeCell ref="V211:W211"/>
    <mergeCell ref="V212:V213"/>
    <mergeCell ref="W212:W213"/>
    <mergeCell ref="V214:W214"/>
    <mergeCell ref="V215:W215"/>
    <mergeCell ref="V230:W230"/>
    <mergeCell ref="V231:W231"/>
    <mergeCell ref="V232:V233"/>
    <mergeCell ref="W232:W233"/>
    <mergeCell ref="V234:W234"/>
    <mergeCell ref="V235:W235"/>
    <mergeCell ref="V236:W236"/>
    <mergeCell ref="V246:W246"/>
    <mergeCell ref="V247:V248"/>
    <mergeCell ref="W247:W248"/>
    <mergeCell ref="V249:W249"/>
    <mergeCell ref="V250:W250"/>
    <mergeCell ref="V251:W251"/>
    <mergeCell ref="V252:V253"/>
    <mergeCell ref="W252:W253"/>
    <mergeCell ref="V254:W254"/>
    <mergeCell ref="V255:W255"/>
    <mergeCell ref="V256:W256"/>
    <mergeCell ref="V257:V258"/>
    <mergeCell ref="W257:W258"/>
    <mergeCell ref="V259:W259"/>
    <mergeCell ref="V260:W260"/>
    <mergeCell ref="V261:W261"/>
    <mergeCell ref="V262:V263"/>
    <mergeCell ref="W262:W263"/>
    <mergeCell ref="V264:W264"/>
    <mergeCell ref="V265:W265"/>
    <mergeCell ref="V266:W266"/>
    <mergeCell ref="V267:V268"/>
    <mergeCell ref="W267:W268"/>
    <mergeCell ref="V269:W269"/>
    <mergeCell ref="V270:W270"/>
    <mergeCell ref="V271:W271"/>
    <mergeCell ref="V272:V273"/>
    <mergeCell ref="W272:W273"/>
    <mergeCell ref="V274:W274"/>
    <mergeCell ref="V275:W275"/>
    <mergeCell ref="V276:W276"/>
    <mergeCell ref="V277:V278"/>
    <mergeCell ref="W277:W278"/>
    <mergeCell ref="V279:W279"/>
    <mergeCell ref="V280:W280"/>
    <mergeCell ref="V281:W281"/>
    <mergeCell ref="V282:V283"/>
    <mergeCell ref="W282:W283"/>
    <mergeCell ref="V284:W284"/>
    <mergeCell ref="V285:W285"/>
    <mergeCell ref="V286:W286"/>
    <mergeCell ref="V287:V288"/>
    <mergeCell ref="W287:W288"/>
    <mergeCell ref="V289:W289"/>
    <mergeCell ref="V290:W290"/>
    <mergeCell ref="V291:W291"/>
    <mergeCell ref="V292:V293"/>
    <mergeCell ref="W292:W293"/>
    <mergeCell ref="V294:W294"/>
    <mergeCell ref="V295:W295"/>
    <mergeCell ref="V296:W296"/>
    <mergeCell ref="V297:V298"/>
    <mergeCell ref="W297:W298"/>
    <mergeCell ref="V299:W299"/>
    <mergeCell ref="V300:W300"/>
    <mergeCell ref="V301:W301"/>
    <mergeCell ref="V302:V303"/>
    <mergeCell ref="W302:W303"/>
    <mergeCell ref="V304:W304"/>
    <mergeCell ref="V305:W305"/>
    <mergeCell ref="V306:W306"/>
    <mergeCell ref="V307:V308"/>
    <mergeCell ref="W307:W308"/>
    <mergeCell ref="V309:W309"/>
    <mergeCell ref="V310:W310"/>
    <mergeCell ref="V311:W311"/>
    <mergeCell ref="V312:V313"/>
    <mergeCell ref="W312:W313"/>
    <mergeCell ref="V314:W314"/>
    <mergeCell ref="V315:W315"/>
    <mergeCell ref="V316:W316"/>
    <mergeCell ref="V317:V318"/>
    <mergeCell ref="W317:W318"/>
    <mergeCell ref="V319:W319"/>
    <mergeCell ref="V320:W320"/>
    <mergeCell ref="V321:W321"/>
    <mergeCell ref="V322:V323"/>
    <mergeCell ref="W322:W323"/>
    <mergeCell ref="V324:W324"/>
    <mergeCell ref="V325:W325"/>
    <mergeCell ref="V326:W326"/>
    <mergeCell ref="V327:V328"/>
    <mergeCell ref="W327:W328"/>
    <mergeCell ref="V329:W329"/>
    <mergeCell ref="V330:W330"/>
    <mergeCell ref="V331:W331"/>
    <mergeCell ref="V332:V333"/>
    <mergeCell ref="W332:W333"/>
    <mergeCell ref="V334:W334"/>
    <mergeCell ref="V335:W335"/>
    <mergeCell ref="V336:W336"/>
    <mergeCell ref="V337:V338"/>
    <mergeCell ref="W337:W338"/>
    <mergeCell ref="V339:W339"/>
    <mergeCell ref="V340:W340"/>
    <mergeCell ref="V341:W341"/>
    <mergeCell ref="V342:V343"/>
    <mergeCell ref="W342:W343"/>
    <mergeCell ref="V386:W386"/>
    <mergeCell ref="V387:V388"/>
    <mergeCell ref="W387:W388"/>
    <mergeCell ref="V389:W389"/>
    <mergeCell ref="V390:W390"/>
    <mergeCell ref="V391:W391"/>
    <mergeCell ref="V392:V393"/>
    <mergeCell ref="W392:W393"/>
    <mergeCell ref="V394:W394"/>
    <mergeCell ref="V395:W395"/>
    <mergeCell ref="V396:W396"/>
    <mergeCell ref="V397:V398"/>
    <mergeCell ref="W397:W398"/>
    <mergeCell ref="V399:W399"/>
    <mergeCell ref="V344:W344"/>
    <mergeCell ref="V345:W345"/>
    <mergeCell ref="V346:W346"/>
    <mergeCell ref="V347:V348"/>
    <mergeCell ref="W347:W348"/>
    <mergeCell ref="V349:W349"/>
    <mergeCell ref="V350:W350"/>
    <mergeCell ref="V351:W351"/>
    <mergeCell ref="V352:V353"/>
    <mergeCell ref="W352:W353"/>
    <mergeCell ref="V354:W354"/>
    <mergeCell ref="V355:W355"/>
    <mergeCell ref="V356:W356"/>
    <mergeCell ref="V357:V358"/>
    <mergeCell ref="W357:W358"/>
    <mergeCell ref="V359:W359"/>
    <mergeCell ref="V360:W360"/>
    <mergeCell ref="V361:W361"/>
    <mergeCell ref="V362:V363"/>
    <mergeCell ref="W362:W363"/>
    <mergeCell ref="V364:W364"/>
    <mergeCell ref="V365:W365"/>
    <mergeCell ref="V366:W366"/>
    <mergeCell ref="V367:V368"/>
    <mergeCell ref="W367:W368"/>
    <mergeCell ref="V369:W369"/>
    <mergeCell ref="V370:W370"/>
    <mergeCell ref="V371:W371"/>
    <mergeCell ref="V372:V373"/>
    <mergeCell ref="W372:W373"/>
    <mergeCell ref="V374:W374"/>
    <mergeCell ref="V375:W375"/>
    <mergeCell ref="V376:W376"/>
    <mergeCell ref="V377:V378"/>
    <mergeCell ref="W377:W378"/>
    <mergeCell ref="V379:W379"/>
    <mergeCell ref="V380:W380"/>
    <mergeCell ref="V381:W381"/>
    <mergeCell ref="V382:V383"/>
    <mergeCell ref="W382:W383"/>
    <mergeCell ref="V384:W384"/>
    <mergeCell ref="V385:W385"/>
    <mergeCell ref="V400:W400"/>
    <mergeCell ref="V401:W401"/>
    <mergeCell ref="V402:V403"/>
    <mergeCell ref="W402:W403"/>
    <mergeCell ref="V404:W404"/>
    <mergeCell ref="V405:W405"/>
    <mergeCell ref="V406:W406"/>
    <mergeCell ref="V407:V408"/>
    <mergeCell ref="W407:W408"/>
    <mergeCell ref="V409:W409"/>
    <mergeCell ref="V410:W410"/>
    <mergeCell ref="V411:W411"/>
    <mergeCell ref="V412:V413"/>
    <mergeCell ref="W412:W413"/>
    <mergeCell ref="V414:W414"/>
    <mergeCell ref="V415:W415"/>
    <mergeCell ref="V416:W416"/>
    <mergeCell ref="V417:V418"/>
    <mergeCell ref="W417:W418"/>
    <mergeCell ref="V419:W419"/>
    <mergeCell ref="V420:W420"/>
    <mergeCell ref="V421:W421"/>
    <mergeCell ref="V422:V423"/>
    <mergeCell ref="W422:W423"/>
    <mergeCell ref="V424:W424"/>
    <mergeCell ref="V425:W425"/>
    <mergeCell ref="V426:W426"/>
    <mergeCell ref="V427:V428"/>
    <mergeCell ref="W427:W428"/>
    <mergeCell ref="V429:W429"/>
    <mergeCell ref="V430:W430"/>
    <mergeCell ref="V431:W431"/>
    <mergeCell ref="V432:V433"/>
    <mergeCell ref="W432:W433"/>
    <mergeCell ref="V434:W434"/>
    <mergeCell ref="V435:W435"/>
    <mergeCell ref="V436:W436"/>
    <mergeCell ref="V437:V438"/>
    <mergeCell ref="W437:W438"/>
    <mergeCell ref="V439:W439"/>
    <mergeCell ref="V440:W440"/>
    <mergeCell ref="V441:W441"/>
    <mergeCell ref="V442:V443"/>
    <mergeCell ref="W442:W443"/>
    <mergeCell ref="V444:W444"/>
    <mergeCell ref="V445:W445"/>
    <mergeCell ref="V446:W446"/>
    <mergeCell ref="V447:V448"/>
    <mergeCell ref="W447:W448"/>
    <mergeCell ref="V449:W449"/>
    <mergeCell ref="V450:W450"/>
    <mergeCell ref="V451:W451"/>
    <mergeCell ref="V452:V453"/>
    <mergeCell ref="W452:W453"/>
    <mergeCell ref="V454:W454"/>
    <mergeCell ref="V455:W455"/>
    <mergeCell ref="A497:A501"/>
    <mergeCell ref="B497:B501"/>
    <mergeCell ref="C497:C498"/>
    <mergeCell ref="A502:A506"/>
    <mergeCell ref="B502:B506"/>
    <mergeCell ref="C502:C503"/>
    <mergeCell ref="A507:A511"/>
    <mergeCell ref="A512:A516"/>
    <mergeCell ref="B512:B516"/>
    <mergeCell ref="A517:A521"/>
    <mergeCell ref="B517:B521"/>
    <mergeCell ref="C517:C518"/>
    <mergeCell ref="B522:B526"/>
    <mergeCell ref="C522:C523"/>
    <mergeCell ref="B462:B466"/>
    <mergeCell ref="C462:C463"/>
    <mergeCell ref="C467:C468"/>
    <mergeCell ref="A452:A456"/>
    <mergeCell ref="B452:B456"/>
    <mergeCell ref="C452:C453"/>
    <mergeCell ref="A457:A461"/>
    <mergeCell ref="B457:B461"/>
    <mergeCell ref="C457:C458"/>
    <mergeCell ref="A462:A466"/>
    <mergeCell ref="C482:C483"/>
    <mergeCell ref="C487:C488"/>
    <mergeCell ref="C492:C493"/>
    <mergeCell ref="A467:A471"/>
    <mergeCell ref="B467:B471"/>
    <mergeCell ref="A472:A476"/>
    <mergeCell ref="B472:B476"/>
    <mergeCell ref="C472:C473"/>
    <mergeCell ref="B477:B481"/>
    <mergeCell ref="C477:C478"/>
    <mergeCell ref="A477:A481"/>
    <mergeCell ref="A482:A486"/>
    <mergeCell ref="B482:B486"/>
    <mergeCell ref="A487:A491"/>
    <mergeCell ref="B487:B491"/>
    <mergeCell ref="A492:A496"/>
    <mergeCell ref="B492:B496"/>
    <mergeCell ref="B507:B511"/>
    <mergeCell ref="C507:C508"/>
    <mergeCell ref="C512:C513"/>
    <mergeCell ref="A522:A526"/>
    <mergeCell ref="A527:A531"/>
    <mergeCell ref="B527:B531"/>
    <mergeCell ref="C527:C528"/>
    <mergeCell ref="A532:A536"/>
    <mergeCell ref="B532:B536"/>
    <mergeCell ref="C532:C533"/>
    <mergeCell ref="B613:B614"/>
    <mergeCell ref="C613:C614"/>
    <mergeCell ref="A609:A610"/>
    <mergeCell ref="B609:B610"/>
    <mergeCell ref="C609:C610"/>
    <mergeCell ref="A611:A612"/>
    <mergeCell ref="B611:B612"/>
    <mergeCell ref="C611:C612"/>
    <mergeCell ref="A613:A614"/>
    <mergeCell ref="B619:B620"/>
    <mergeCell ref="C619:C620"/>
    <mergeCell ref="A615:A616"/>
    <mergeCell ref="B615:B616"/>
    <mergeCell ref="C615:C616"/>
    <mergeCell ref="A617:A618"/>
    <mergeCell ref="B617:B618"/>
    <mergeCell ref="C617:C618"/>
    <mergeCell ref="A619:A620"/>
    <mergeCell ref="B625:B626"/>
    <mergeCell ref="C625:C626"/>
    <mergeCell ref="A621:A622"/>
    <mergeCell ref="B621:B622"/>
    <mergeCell ref="C621:C622"/>
    <mergeCell ref="A623:A624"/>
    <mergeCell ref="B623:B624"/>
    <mergeCell ref="C623:C624"/>
    <mergeCell ref="A625:A626"/>
    <mergeCell ref="B631:B632"/>
    <mergeCell ref="C631:C632"/>
    <mergeCell ref="A645:E645"/>
    <mergeCell ref="A627:A628"/>
    <mergeCell ref="B627:B628"/>
    <mergeCell ref="C627:C628"/>
    <mergeCell ref="A629:A630"/>
    <mergeCell ref="B629:B630"/>
    <mergeCell ref="C629:C630"/>
    <mergeCell ref="A631:A632"/>
    <mergeCell ref="B595:B596"/>
    <mergeCell ref="C595:C596"/>
    <mergeCell ref="A591:A592"/>
    <mergeCell ref="B591:B592"/>
    <mergeCell ref="C591:C592"/>
    <mergeCell ref="A593:A594"/>
    <mergeCell ref="B593:B594"/>
    <mergeCell ref="C593:C594"/>
    <mergeCell ref="A595:A596"/>
    <mergeCell ref="B601:B602"/>
    <mergeCell ref="C601:C602"/>
    <mergeCell ref="A597:A598"/>
    <mergeCell ref="B597:B598"/>
    <mergeCell ref="C597:C598"/>
    <mergeCell ref="A599:A600"/>
    <mergeCell ref="B599:B600"/>
    <mergeCell ref="C599:C600"/>
    <mergeCell ref="A601:A602"/>
    <mergeCell ref="B607:B608"/>
    <mergeCell ref="C607:C608"/>
    <mergeCell ref="A603:A604"/>
    <mergeCell ref="B603:B604"/>
    <mergeCell ref="C603:C604"/>
    <mergeCell ref="A605:A606"/>
    <mergeCell ref="B605:B606"/>
    <mergeCell ref="C605:C606"/>
    <mergeCell ref="A607:A608"/>
    <mergeCell ref="A639:A640"/>
    <mergeCell ref="B639:B640"/>
    <mergeCell ref="A641:A642"/>
    <mergeCell ref="B641:B642"/>
    <mergeCell ref="A643:A644"/>
    <mergeCell ref="B643:B644"/>
    <mergeCell ref="A633:A634"/>
    <mergeCell ref="B633:B634"/>
    <mergeCell ref="C633:C634"/>
    <mergeCell ref="A635:A636"/>
    <mergeCell ref="B635:B636"/>
    <mergeCell ref="A637:A638"/>
    <mergeCell ref="B637:B638"/>
    <mergeCell ref="A157:A161"/>
    <mergeCell ref="B157:B161"/>
    <mergeCell ref="C157:C158"/>
    <mergeCell ref="A162:A166"/>
    <mergeCell ref="B162:B166"/>
    <mergeCell ref="C162:C163"/>
    <mergeCell ref="A167:A171"/>
    <mergeCell ref="A172:A176"/>
    <mergeCell ref="B172:B176"/>
    <mergeCell ref="A177:A181"/>
    <mergeCell ref="B177:B181"/>
    <mergeCell ref="C177:C178"/>
    <mergeCell ref="B182:B186"/>
    <mergeCell ref="C182:C183"/>
    <mergeCell ref="B122:B126"/>
    <mergeCell ref="C122:C123"/>
    <mergeCell ref="C127:C128"/>
    <mergeCell ref="A112:A116"/>
    <mergeCell ref="B112:B116"/>
    <mergeCell ref="C112:C113"/>
    <mergeCell ref="A117:A121"/>
    <mergeCell ref="B117:B121"/>
    <mergeCell ref="C117:C118"/>
    <mergeCell ref="A122:A126"/>
    <mergeCell ref="C142:C143"/>
    <mergeCell ref="C147:C148"/>
    <mergeCell ref="C152:C153"/>
    <mergeCell ref="A127:A131"/>
    <mergeCell ref="B127:B131"/>
    <mergeCell ref="A132:A136"/>
    <mergeCell ref="B132:B136"/>
    <mergeCell ref="C132:C133"/>
    <mergeCell ref="B137:B141"/>
    <mergeCell ref="C137:C138"/>
    <mergeCell ref="A137:A141"/>
    <mergeCell ref="A142:A146"/>
    <mergeCell ref="B142:B146"/>
    <mergeCell ref="A147:A151"/>
    <mergeCell ref="B147:B151"/>
    <mergeCell ref="A152:A156"/>
    <mergeCell ref="B152:B156"/>
    <mergeCell ref="B167:B171"/>
    <mergeCell ref="C167:C168"/>
    <mergeCell ref="C172:C173"/>
    <mergeCell ref="A182:A186"/>
    <mergeCell ref="A187:A191"/>
    <mergeCell ref="B187:B191"/>
    <mergeCell ref="C187:C188"/>
    <mergeCell ref="A192:A196"/>
    <mergeCell ref="B192:B196"/>
    <mergeCell ref="C192:C193"/>
    <mergeCell ref="A242:A246"/>
    <mergeCell ref="B242:B246"/>
    <mergeCell ref="C242:C243"/>
    <mergeCell ref="A247:A251"/>
    <mergeCell ref="B247:B251"/>
    <mergeCell ref="C247:C248"/>
    <mergeCell ref="A252:A256"/>
    <mergeCell ref="A257:A261"/>
    <mergeCell ref="B257:B261"/>
    <mergeCell ref="A262:A266"/>
    <mergeCell ref="B262:B266"/>
    <mergeCell ref="C262:C263"/>
    <mergeCell ref="B267:B271"/>
    <mergeCell ref="C267:C268"/>
    <mergeCell ref="B207:B211"/>
    <mergeCell ref="C207:C208"/>
    <mergeCell ref="C212:C213"/>
    <mergeCell ref="A197:A201"/>
    <mergeCell ref="B197:B201"/>
    <mergeCell ref="C197:C198"/>
    <mergeCell ref="A202:A206"/>
    <mergeCell ref="B202:B206"/>
    <mergeCell ref="C202:C203"/>
    <mergeCell ref="A207:A211"/>
    <mergeCell ref="C227:C228"/>
    <mergeCell ref="C232:C233"/>
    <mergeCell ref="C237:C238"/>
    <mergeCell ref="A212:A216"/>
    <mergeCell ref="B212:B216"/>
    <mergeCell ref="A217:A221"/>
    <mergeCell ref="B217:B221"/>
    <mergeCell ref="C217:C218"/>
    <mergeCell ref="B222:B226"/>
    <mergeCell ref="C222:C223"/>
    <mergeCell ref="A222:A226"/>
    <mergeCell ref="A227:A231"/>
    <mergeCell ref="B227:B231"/>
    <mergeCell ref="A232:A236"/>
    <mergeCell ref="B232:B236"/>
    <mergeCell ref="A237:A241"/>
    <mergeCell ref="B237:B241"/>
    <mergeCell ref="B252:B256"/>
    <mergeCell ref="C252:C253"/>
    <mergeCell ref="C257:C258"/>
    <mergeCell ref="A267:A271"/>
    <mergeCell ref="A272:A276"/>
    <mergeCell ref="B272:B276"/>
    <mergeCell ref="C272:C273"/>
    <mergeCell ref="A277:A281"/>
    <mergeCell ref="B277:B281"/>
    <mergeCell ref="C277:C278"/>
    <mergeCell ref="A327:A331"/>
    <mergeCell ref="B327:B331"/>
    <mergeCell ref="C327:C328"/>
    <mergeCell ref="A332:A336"/>
    <mergeCell ref="B332:B336"/>
    <mergeCell ref="C332:C333"/>
    <mergeCell ref="A337:A341"/>
    <mergeCell ref="A342:A346"/>
    <mergeCell ref="B342:B346"/>
    <mergeCell ref="A347:A351"/>
    <mergeCell ref="B347:B351"/>
    <mergeCell ref="C347:C348"/>
    <mergeCell ref="B352:B356"/>
    <mergeCell ref="C352:C353"/>
    <mergeCell ref="B292:B296"/>
    <mergeCell ref="C292:C293"/>
    <mergeCell ref="C297:C298"/>
    <mergeCell ref="A282:A286"/>
    <mergeCell ref="B282:B286"/>
    <mergeCell ref="C282:C283"/>
    <mergeCell ref="A287:A291"/>
    <mergeCell ref="B287:B291"/>
    <mergeCell ref="C287:C288"/>
    <mergeCell ref="A292:A296"/>
    <mergeCell ref="C312:C313"/>
    <mergeCell ref="C317:C318"/>
    <mergeCell ref="C322:C323"/>
    <mergeCell ref="A297:A301"/>
    <mergeCell ref="B297:B301"/>
    <mergeCell ref="A302:A306"/>
    <mergeCell ref="B302:B306"/>
    <mergeCell ref="C302:C303"/>
    <mergeCell ref="B307:B311"/>
    <mergeCell ref="C307:C308"/>
    <mergeCell ref="A307:A311"/>
    <mergeCell ref="A312:A316"/>
    <mergeCell ref="B312:B316"/>
    <mergeCell ref="A317:A321"/>
    <mergeCell ref="B317:B321"/>
    <mergeCell ref="A322:A326"/>
    <mergeCell ref="B322:B326"/>
    <mergeCell ref="B337:B341"/>
    <mergeCell ref="C337:C338"/>
    <mergeCell ref="C342:C343"/>
    <mergeCell ref="A352:A356"/>
    <mergeCell ref="A357:A361"/>
    <mergeCell ref="B357:B361"/>
    <mergeCell ref="C357:C358"/>
    <mergeCell ref="A362:A366"/>
    <mergeCell ref="B362:B366"/>
    <mergeCell ref="C362:C363"/>
    <mergeCell ref="B547:B551"/>
    <mergeCell ref="C547:C548"/>
    <mergeCell ref="C552:C553"/>
    <mergeCell ref="A537:A541"/>
    <mergeCell ref="B537:B541"/>
    <mergeCell ref="C537:C538"/>
    <mergeCell ref="A542:A546"/>
    <mergeCell ref="B542:B546"/>
    <mergeCell ref="C542:C543"/>
    <mergeCell ref="A547:A551"/>
    <mergeCell ref="C567:C568"/>
    <mergeCell ref="C572:C573"/>
    <mergeCell ref="C577:C578"/>
    <mergeCell ref="A552:A556"/>
    <mergeCell ref="B552:B556"/>
    <mergeCell ref="A557:A561"/>
    <mergeCell ref="B557:B561"/>
    <mergeCell ref="C557:C558"/>
    <mergeCell ref="B562:B566"/>
    <mergeCell ref="C562:C563"/>
    <mergeCell ref="A562:A566"/>
    <mergeCell ref="A567:A571"/>
    <mergeCell ref="B567:B571"/>
    <mergeCell ref="A572:A576"/>
    <mergeCell ref="B572:B576"/>
    <mergeCell ref="A577:A581"/>
    <mergeCell ref="B577:B581"/>
    <mergeCell ref="B589:B590"/>
    <mergeCell ref="C589:C590"/>
    <mergeCell ref="A582:A586"/>
    <mergeCell ref="B582:B586"/>
    <mergeCell ref="C582:C583"/>
    <mergeCell ref="A587:A588"/>
    <mergeCell ref="B587:B588"/>
    <mergeCell ref="C587:C588"/>
    <mergeCell ref="A589:A590"/>
  </mergeCell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2"/>
  <legacyDrawing r:id="rId3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2021-10-18T16:58:43Z</dcterms:created>
  <dc:creator>Admin</dc:creator>
</cp:coreProperties>
</file>